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firstSheet="1" activeTab="1"/>
  </bookViews>
  <sheets>
    <sheet name="Introducción" sheetId="5" r:id="rId1"/>
    <sheet name="Datos generales" sheetId="12" r:id="rId2"/>
    <sheet name="Alcance y toma de datos" sheetId="4" r:id="rId3"/>
    <sheet name="Año horizonte" sheetId="1" r:id="rId4"/>
    <sheet name="Vulnerabilidad actual" sheetId="3" r:id="rId5"/>
    <sheet name="Proyecciones climáticas" sheetId="9" r:id="rId6"/>
    <sheet name="Análisis de riesgos" sheetId="6" r:id="rId7"/>
    <sheet name="Resultados riesgos" sheetId="7" r:id="rId8"/>
    <sheet name="Análisis de medidas" sheetId="13" r:id="rId9"/>
    <sheet name="Resultados medidas" sheetId="14" r:id="rId10"/>
    <sheet name="Compendio de medidas" sheetId="15" r:id="rId11"/>
    <sheet name="Tablas" sheetId="2" r:id="rId12"/>
    <sheet name="Datos adicionales" sheetId="11" r:id="rId13"/>
  </sheets>
  <definedNames>
    <definedName name="_xlnm._FilterDatabase" localSheetId="10" hidden="1">'Compendio de medidas'!$B$4:$U$6</definedName>
    <definedName name="_xlnm._FilterDatabase" localSheetId="7" hidden="1">'Resultados riesgos'!$D$4:$I$4</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107" i="13" l="1"/>
  <c r="Q108" i="13"/>
  <c r="Q106" i="13"/>
  <c r="Q104" i="13"/>
  <c r="Q105" i="13"/>
  <c r="Q103" i="13"/>
  <c r="Q101" i="13"/>
  <c r="Q102" i="13"/>
  <c r="Q100" i="13"/>
  <c r="Q98" i="13"/>
  <c r="Q99" i="13"/>
  <c r="Q97" i="13"/>
  <c r="Q95" i="13"/>
  <c r="Q96" i="13"/>
  <c r="Q94" i="13"/>
  <c r="Q92" i="13"/>
  <c r="Q93" i="13"/>
  <c r="Q91" i="13"/>
  <c r="Q89" i="13"/>
  <c r="Q90" i="13"/>
  <c r="Q88" i="13"/>
  <c r="Q86" i="13"/>
  <c r="Q87" i="13"/>
  <c r="Q85" i="13"/>
  <c r="Q83" i="13"/>
  <c r="Q84" i="13"/>
  <c r="Q82" i="13"/>
  <c r="Q80" i="13"/>
  <c r="Q81" i="13"/>
  <c r="P80" i="13"/>
  <c r="Q79" i="13"/>
  <c r="Q77" i="13"/>
  <c r="Q78" i="13"/>
  <c r="Q76" i="13"/>
  <c r="Q74" i="13"/>
  <c r="Q75" i="13"/>
  <c r="Q73" i="13"/>
  <c r="Q71" i="13"/>
  <c r="Q72" i="13"/>
  <c r="Q70" i="13"/>
  <c r="Q68" i="13"/>
  <c r="Q69" i="13"/>
  <c r="Q67" i="13"/>
  <c r="Q65" i="13"/>
  <c r="Q66" i="13"/>
  <c r="Q64" i="13"/>
  <c r="Q62" i="13"/>
  <c r="Q63" i="13"/>
  <c r="Q61" i="13"/>
  <c r="Q59" i="13"/>
  <c r="Q60" i="13"/>
  <c r="Q58" i="13"/>
  <c r="Q56" i="13"/>
  <c r="Q57" i="13"/>
  <c r="Q55" i="13"/>
  <c r="Q53" i="13"/>
  <c r="Q54" i="13"/>
  <c r="Q52" i="13"/>
  <c r="Q50" i="13"/>
  <c r="Q51" i="13"/>
  <c r="Q49" i="13"/>
  <c r="Q47" i="13"/>
  <c r="Q48" i="13"/>
  <c r="Q46" i="13"/>
  <c r="Q44" i="13"/>
  <c r="Q45" i="13"/>
  <c r="Q43" i="13"/>
  <c r="Q41" i="13"/>
  <c r="Q42" i="13"/>
  <c r="Q40" i="13"/>
  <c r="Q38" i="13"/>
  <c r="Q39" i="13"/>
  <c r="Q37" i="13"/>
  <c r="Q35" i="13"/>
  <c r="Q36" i="13"/>
  <c r="Q34" i="13"/>
  <c r="Q32" i="13"/>
  <c r="Q33" i="13"/>
  <c r="Q31" i="13"/>
  <c r="Q29" i="13"/>
  <c r="Q30" i="13"/>
  <c r="Q28" i="13"/>
  <c r="Q26" i="13"/>
  <c r="Q27" i="13"/>
  <c r="Q25" i="13"/>
  <c r="P25" i="13"/>
  <c r="P24" i="13"/>
  <c r="Q23" i="13"/>
  <c r="Q24" i="13"/>
  <c r="Q22" i="13"/>
  <c r="P22" i="13"/>
  <c r="Q21" i="13"/>
  <c r="Q20" i="13"/>
  <c r="Q19" i="13"/>
  <c r="E68" i="6" l="1"/>
  <c r="P19" i="13" l="1"/>
  <c r="O19" i="13"/>
  <c r="N19" i="13"/>
  <c r="R20" i="13" l="1"/>
  <c r="S20" i="13"/>
  <c r="T20" i="13"/>
  <c r="U20" i="13"/>
  <c r="R21" i="13"/>
  <c r="S21" i="13"/>
  <c r="T21" i="13"/>
  <c r="U21" i="13"/>
  <c r="R22" i="13"/>
  <c r="S22" i="13"/>
  <c r="T22" i="13"/>
  <c r="U22" i="13"/>
  <c r="R23" i="13"/>
  <c r="S23" i="13"/>
  <c r="T23" i="13"/>
  <c r="U23" i="13"/>
  <c r="R24" i="13"/>
  <c r="S24" i="13"/>
  <c r="T24" i="13"/>
  <c r="U24" i="13"/>
  <c r="R25" i="13"/>
  <c r="S25" i="13"/>
  <c r="T25" i="13"/>
  <c r="U25" i="13"/>
  <c r="R26" i="13"/>
  <c r="S26" i="13"/>
  <c r="T26" i="13"/>
  <c r="U26" i="13"/>
  <c r="R27" i="13"/>
  <c r="S27" i="13"/>
  <c r="T27" i="13"/>
  <c r="U27" i="13"/>
  <c r="R28" i="13"/>
  <c r="S28" i="13"/>
  <c r="T28" i="13"/>
  <c r="U28" i="13"/>
  <c r="R29" i="13"/>
  <c r="S29" i="13"/>
  <c r="T29" i="13"/>
  <c r="U29" i="13"/>
  <c r="R30" i="13"/>
  <c r="S30" i="13"/>
  <c r="T30" i="13"/>
  <c r="U30" i="13"/>
  <c r="R31" i="13"/>
  <c r="S31" i="13"/>
  <c r="T31" i="13"/>
  <c r="U31" i="13"/>
  <c r="R32" i="13"/>
  <c r="S32" i="13"/>
  <c r="T32" i="13"/>
  <c r="U32" i="13"/>
  <c r="R33" i="13"/>
  <c r="S33" i="13"/>
  <c r="T33" i="13"/>
  <c r="U33" i="13"/>
  <c r="R34" i="13"/>
  <c r="S34" i="13"/>
  <c r="T34" i="13"/>
  <c r="U34" i="13"/>
  <c r="R35" i="13"/>
  <c r="S35" i="13"/>
  <c r="T35" i="13"/>
  <c r="U35" i="13"/>
  <c r="R36" i="13"/>
  <c r="S36" i="13"/>
  <c r="T36" i="13"/>
  <c r="U36" i="13"/>
  <c r="R37" i="13"/>
  <c r="S37" i="13"/>
  <c r="T37" i="13"/>
  <c r="U37" i="13"/>
  <c r="R38" i="13"/>
  <c r="S38" i="13"/>
  <c r="T38" i="13"/>
  <c r="U38" i="13"/>
  <c r="R39" i="13"/>
  <c r="S39" i="13"/>
  <c r="T39" i="13"/>
  <c r="U39" i="13"/>
  <c r="R40" i="13"/>
  <c r="S40" i="13"/>
  <c r="T40" i="13"/>
  <c r="U40" i="13"/>
  <c r="R41" i="13"/>
  <c r="S41" i="13"/>
  <c r="T41" i="13"/>
  <c r="U41" i="13"/>
  <c r="R42" i="13"/>
  <c r="S42" i="13"/>
  <c r="T42" i="13"/>
  <c r="U42" i="13"/>
  <c r="R43" i="13"/>
  <c r="S43" i="13"/>
  <c r="T43" i="13"/>
  <c r="U43" i="13"/>
  <c r="R44" i="13"/>
  <c r="S44" i="13"/>
  <c r="T44" i="13"/>
  <c r="U44" i="13"/>
  <c r="R45" i="13"/>
  <c r="S45" i="13"/>
  <c r="T45" i="13"/>
  <c r="U45" i="13"/>
  <c r="R46" i="13"/>
  <c r="S46" i="13"/>
  <c r="T46" i="13"/>
  <c r="U46" i="13"/>
  <c r="R47" i="13"/>
  <c r="S47" i="13"/>
  <c r="T47" i="13"/>
  <c r="U47" i="13"/>
  <c r="R48" i="13"/>
  <c r="S48" i="13"/>
  <c r="T48" i="13"/>
  <c r="U48" i="13"/>
  <c r="R49" i="13"/>
  <c r="S49" i="13"/>
  <c r="T49" i="13"/>
  <c r="U49" i="13"/>
  <c r="R50" i="13"/>
  <c r="S50" i="13"/>
  <c r="T50" i="13"/>
  <c r="U50" i="13"/>
  <c r="R51" i="13"/>
  <c r="S51" i="13"/>
  <c r="T51" i="13"/>
  <c r="U51" i="13"/>
  <c r="R52" i="13"/>
  <c r="S52" i="13"/>
  <c r="T52" i="13"/>
  <c r="U52" i="13"/>
  <c r="R53" i="13"/>
  <c r="S53" i="13"/>
  <c r="T53" i="13"/>
  <c r="U53" i="13"/>
  <c r="R54" i="13"/>
  <c r="S54" i="13"/>
  <c r="T54" i="13"/>
  <c r="U54" i="13"/>
  <c r="R55" i="13"/>
  <c r="S55" i="13"/>
  <c r="T55" i="13"/>
  <c r="U55" i="13"/>
  <c r="R56" i="13"/>
  <c r="S56" i="13"/>
  <c r="T56" i="13"/>
  <c r="U56" i="13"/>
  <c r="R57" i="13"/>
  <c r="S57" i="13"/>
  <c r="T57" i="13"/>
  <c r="U57" i="13"/>
  <c r="R58" i="13"/>
  <c r="S58" i="13"/>
  <c r="T58" i="13"/>
  <c r="U58" i="13"/>
  <c r="R59" i="13"/>
  <c r="S59" i="13"/>
  <c r="T59" i="13"/>
  <c r="U59" i="13"/>
  <c r="R60" i="13"/>
  <c r="S60" i="13"/>
  <c r="T60" i="13"/>
  <c r="U60" i="13"/>
  <c r="R61" i="13"/>
  <c r="S61" i="13"/>
  <c r="T61" i="13"/>
  <c r="U61" i="13"/>
  <c r="R62" i="13"/>
  <c r="S62" i="13"/>
  <c r="T62" i="13"/>
  <c r="U62" i="13"/>
  <c r="R63" i="13"/>
  <c r="S63" i="13"/>
  <c r="T63" i="13"/>
  <c r="U63" i="13"/>
  <c r="R64" i="13"/>
  <c r="S64" i="13"/>
  <c r="T64" i="13"/>
  <c r="U64" i="13"/>
  <c r="R65" i="13"/>
  <c r="S65" i="13"/>
  <c r="T65" i="13"/>
  <c r="U65" i="13"/>
  <c r="R66" i="13"/>
  <c r="S66" i="13"/>
  <c r="T66" i="13"/>
  <c r="U66" i="13"/>
  <c r="R67" i="13"/>
  <c r="S67" i="13"/>
  <c r="T67" i="13"/>
  <c r="U67" i="13"/>
  <c r="R68" i="13"/>
  <c r="S68" i="13"/>
  <c r="T68" i="13"/>
  <c r="U68" i="13"/>
  <c r="R69" i="13"/>
  <c r="S69" i="13"/>
  <c r="T69" i="13"/>
  <c r="U69" i="13"/>
  <c r="R70" i="13"/>
  <c r="S70" i="13"/>
  <c r="T70" i="13"/>
  <c r="U70" i="13"/>
  <c r="R71" i="13"/>
  <c r="S71" i="13"/>
  <c r="T71" i="13"/>
  <c r="U71" i="13"/>
  <c r="R72" i="13"/>
  <c r="S72" i="13"/>
  <c r="T72" i="13"/>
  <c r="U72" i="13"/>
  <c r="R73" i="13"/>
  <c r="S73" i="13"/>
  <c r="T73" i="13"/>
  <c r="U73" i="13"/>
  <c r="R74" i="13"/>
  <c r="S74" i="13"/>
  <c r="T74" i="13"/>
  <c r="U74" i="13"/>
  <c r="R75" i="13"/>
  <c r="S75" i="13"/>
  <c r="T75" i="13"/>
  <c r="U75" i="13"/>
  <c r="R76" i="13"/>
  <c r="S76" i="13"/>
  <c r="T76" i="13"/>
  <c r="U76" i="13"/>
  <c r="R77" i="13"/>
  <c r="S77" i="13"/>
  <c r="T77" i="13"/>
  <c r="U77" i="13"/>
  <c r="R78" i="13"/>
  <c r="S78" i="13"/>
  <c r="T78" i="13"/>
  <c r="U78" i="13"/>
  <c r="R79" i="13"/>
  <c r="S79" i="13"/>
  <c r="T79" i="13"/>
  <c r="U79" i="13"/>
  <c r="R80" i="13"/>
  <c r="S80" i="13"/>
  <c r="T80" i="13"/>
  <c r="U80" i="13"/>
  <c r="R81" i="13"/>
  <c r="S81" i="13"/>
  <c r="T81" i="13"/>
  <c r="U81" i="13"/>
  <c r="R82" i="13"/>
  <c r="S82" i="13"/>
  <c r="T82" i="13"/>
  <c r="U82" i="13"/>
  <c r="R83" i="13"/>
  <c r="S83" i="13"/>
  <c r="T83" i="13"/>
  <c r="U83" i="13"/>
  <c r="R84" i="13"/>
  <c r="S84" i="13"/>
  <c r="T84" i="13"/>
  <c r="U84" i="13"/>
  <c r="R85" i="13"/>
  <c r="S85" i="13"/>
  <c r="T85" i="13"/>
  <c r="U85" i="13"/>
  <c r="R86" i="13"/>
  <c r="S86" i="13"/>
  <c r="T86" i="13"/>
  <c r="U86" i="13"/>
  <c r="R87" i="13"/>
  <c r="S87" i="13"/>
  <c r="T87" i="13"/>
  <c r="U87" i="13"/>
  <c r="R88" i="13"/>
  <c r="S88" i="13"/>
  <c r="T88" i="13"/>
  <c r="U88" i="13"/>
  <c r="R89" i="13"/>
  <c r="S89" i="13"/>
  <c r="T89" i="13"/>
  <c r="U89" i="13"/>
  <c r="R90" i="13"/>
  <c r="S90" i="13"/>
  <c r="T90" i="13"/>
  <c r="U90" i="13"/>
  <c r="R91" i="13"/>
  <c r="S91" i="13"/>
  <c r="T91" i="13"/>
  <c r="U91" i="13"/>
  <c r="R92" i="13"/>
  <c r="S92" i="13"/>
  <c r="T92" i="13"/>
  <c r="U92" i="13"/>
  <c r="R93" i="13"/>
  <c r="S93" i="13"/>
  <c r="T93" i="13"/>
  <c r="U93" i="13"/>
  <c r="R94" i="13"/>
  <c r="S94" i="13"/>
  <c r="T94" i="13"/>
  <c r="U94" i="13"/>
  <c r="R95" i="13"/>
  <c r="S95" i="13"/>
  <c r="T95" i="13"/>
  <c r="U95" i="13"/>
  <c r="R96" i="13"/>
  <c r="S96" i="13"/>
  <c r="T96" i="13"/>
  <c r="U96" i="13"/>
  <c r="R97" i="13"/>
  <c r="S97" i="13"/>
  <c r="T97" i="13"/>
  <c r="U97" i="13"/>
  <c r="R98" i="13"/>
  <c r="S98" i="13"/>
  <c r="T98" i="13"/>
  <c r="U98" i="13"/>
  <c r="R99" i="13"/>
  <c r="S99" i="13"/>
  <c r="T99" i="13"/>
  <c r="U99" i="13"/>
  <c r="R100" i="13"/>
  <c r="S100" i="13"/>
  <c r="T100" i="13"/>
  <c r="U100" i="13"/>
  <c r="R101" i="13"/>
  <c r="S101" i="13"/>
  <c r="T101" i="13"/>
  <c r="U101" i="13"/>
  <c r="R102" i="13"/>
  <c r="S102" i="13"/>
  <c r="T102" i="13"/>
  <c r="U102" i="13"/>
  <c r="R103" i="13"/>
  <c r="S103" i="13"/>
  <c r="T103" i="13"/>
  <c r="U103" i="13"/>
  <c r="R104" i="13"/>
  <c r="S104" i="13"/>
  <c r="T104" i="13"/>
  <c r="U104" i="13"/>
  <c r="R105" i="13"/>
  <c r="S105" i="13"/>
  <c r="T105" i="13"/>
  <c r="U105" i="13"/>
  <c r="R106" i="13"/>
  <c r="S106" i="13"/>
  <c r="T106" i="13"/>
  <c r="U106" i="13"/>
  <c r="R107" i="13"/>
  <c r="S107" i="13"/>
  <c r="T107" i="13"/>
  <c r="U107" i="13"/>
  <c r="R108" i="13"/>
  <c r="S108" i="13"/>
  <c r="T108" i="13"/>
  <c r="U108" i="13"/>
  <c r="S19" i="13"/>
  <c r="T19" i="13"/>
  <c r="U19" i="13"/>
  <c r="R19" i="13"/>
  <c r="F16" i="3" l="1"/>
  <c r="O90" i="13" l="1"/>
  <c r="O88" i="13"/>
  <c r="O107" i="13"/>
  <c r="P107" i="13"/>
  <c r="O108" i="13"/>
  <c r="P108" i="13"/>
  <c r="O104" i="13"/>
  <c r="P104" i="13"/>
  <c r="O105" i="13"/>
  <c r="P105" i="13"/>
  <c r="O101" i="13"/>
  <c r="P101" i="13"/>
  <c r="O102" i="13"/>
  <c r="P102" i="13"/>
  <c r="O98" i="13"/>
  <c r="P98" i="13"/>
  <c r="O99" i="13"/>
  <c r="P99" i="13"/>
  <c r="O95" i="13"/>
  <c r="P95" i="13"/>
  <c r="O96" i="13"/>
  <c r="P96" i="13"/>
  <c r="O92" i="13"/>
  <c r="P92" i="13"/>
  <c r="O93" i="13"/>
  <c r="P93" i="13"/>
  <c r="O89" i="13"/>
  <c r="P89" i="13"/>
  <c r="P90" i="13"/>
  <c r="O86" i="13"/>
  <c r="P86" i="13"/>
  <c r="O87" i="13"/>
  <c r="P87" i="13"/>
  <c r="O83" i="13"/>
  <c r="P83" i="13"/>
  <c r="O84" i="13"/>
  <c r="P84" i="13"/>
  <c r="O80" i="13"/>
  <c r="O81" i="13"/>
  <c r="P81" i="13"/>
  <c r="O77" i="13"/>
  <c r="P77" i="13"/>
  <c r="O78" i="13"/>
  <c r="P78" i="13"/>
  <c r="O74" i="13"/>
  <c r="P74" i="13"/>
  <c r="O75" i="13"/>
  <c r="P75" i="13"/>
  <c r="O71" i="13"/>
  <c r="P71" i="13"/>
  <c r="O72" i="13"/>
  <c r="P72" i="13"/>
  <c r="O68" i="13"/>
  <c r="P68" i="13"/>
  <c r="O69" i="13"/>
  <c r="P69" i="13"/>
  <c r="O65" i="13"/>
  <c r="P65" i="13"/>
  <c r="O66" i="13"/>
  <c r="P66" i="13"/>
  <c r="O62" i="13"/>
  <c r="P62" i="13"/>
  <c r="O63" i="13"/>
  <c r="P63" i="13"/>
  <c r="O59" i="13"/>
  <c r="P59" i="13"/>
  <c r="O60" i="13"/>
  <c r="P60" i="13"/>
  <c r="O56" i="13"/>
  <c r="P56" i="13"/>
  <c r="O57" i="13"/>
  <c r="P57" i="13"/>
  <c r="O53" i="13"/>
  <c r="P53" i="13"/>
  <c r="O54" i="13"/>
  <c r="P54" i="13"/>
  <c r="O50" i="13"/>
  <c r="P50" i="13"/>
  <c r="O51" i="13"/>
  <c r="P51" i="13"/>
  <c r="O47" i="13"/>
  <c r="P47" i="13"/>
  <c r="O48" i="13"/>
  <c r="P48" i="13"/>
  <c r="O44" i="13"/>
  <c r="P44" i="13"/>
  <c r="O45" i="13"/>
  <c r="P45" i="13"/>
  <c r="O41" i="13"/>
  <c r="P41" i="13"/>
  <c r="O42" i="13"/>
  <c r="P42" i="13"/>
  <c r="O38" i="13"/>
  <c r="P38" i="13"/>
  <c r="O39" i="13"/>
  <c r="P39" i="13"/>
  <c r="O35" i="13"/>
  <c r="P35" i="13"/>
  <c r="O36" i="13"/>
  <c r="P36" i="13"/>
  <c r="O32" i="13"/>
  <c r="P32" i="13"/>
  <c r="O33" i="13"/>
  <c r="P33" i="13"/>
  <c r="O29" i="13"/>
  <c r="P29" i="13"/>
  <c r="O30" i="13"/>
  <c r="P30" i="13"/>
  <c r="P106" i="13"/>
  <c r="P103" i="13"/>
  <c r="P100" i="13"/>
  <c r="P97" i="13"/>
  <c r="P94" i="13"/>
  <c r="P91" i="13"/>
  <c r="P88" i="13"/>
  <c r="P85" i="13"/>
  <c r="P82" i="13"/>
  <c r="P79" i="13"/>
  <c r="P76" i="13"/>
  <c r="P73" i="13"/>
  <c r="P70" i="13"/>
  <c r="P67" i="13"/>
  <c r="P64" i="13"/>
  <c r="P61" i="13"/>
  <c r="P58" i="13"/>
  <c r="P55" i="13"/>
  <c r="P52" i="13"/>
  <c r="P49" i="13"/>
  <c r="P46" i="13"/>
  <c r="P43" i="13"/>
  <c r="P40" i="13"/>
  <c r="P37" i="13"/>
  <c r="P34" i="13"/>
  <c r="P31" i="13"/>
  <c r="P28" i="13"/>
  <c r="P27" i="13"/>
  <c r="P26" i="13"/>
  <c r="O27" i="13"/>
  <c r="O26" i="13"/>
  <c r="O106" i="13"/>
  <c r="O103" i="13"/>
  <c r="O100" i="13"/>
  <c r="O97" i="13"/>
  <c r="O94" i="13"/>
  <c r="O91" i="13"/>
  <c r="O85" i="13"/>
  <c r="O82" i="13"/>
  <c r="O79" i="13"/>
  <c r="O76" i="13"/>
  <c r="O73" i="13"/>
  <c r="O70" i="13"/>
  <c r="O67" i="13"/>
  <c r="O64" i="13"/>
  <c r="O61" i="13"/>
  <c r="O58" i="13"/>
  <c r="O55" i="13"/>
  <c r="O52" i="13"/>
  <c r="O49" i="13"/>
  <c r="O46" i="13"/>
  <c r="O43" i="13"/>
  <c r="O40" i="13"/>
  <c r="O37" i="13"/>
  <c r="O34" i="13"/>
  <c r="O31" i="13"/>
  <c r="O28" i="13"/>
  <c r="O25" i="13"/>
  <c r="O24" i="13"/>
  <c r="O23" i="13"/>
  <c r="P23" i="13"/>
  <c r="O22" i="13"/>
  <c r="P21" i="13"/>
  <c r="O21" i="13"/>
  <c r="O20" i="13"/>
  <c r="P20" i="13"/>
  <c r="N20" i="13"/>
  <c r="N21" i="13"/>
  <c r="N22" i="13"/>
  <c r="N23" i="13"/>
  <c r="N24" i="13"/>
  <c r="N25" i="13"/>
  <c r="N26" i="13"/>
  <c r="N27" i="13"/>
  <c r="N28" i="13"/>
  <c r="N29" i="13"/>
  <c r="N30" i="13"/>
  <c r="N31" i="13"/>
  <c r="N32" i="13"/>
  <c r="N33" i="13"/>
  <c r="N34" i="13"/>
  <c r="N35" i="13"/>
  <c r="N36" i="13"/>
  <c r="N37" i="13"/>
  <c r="N38" i="13"/>
  <c r="N39" i="13"/>
  <c r="N40" i="13"/>
  <c r="N41" i="13"/>
  <c r="N42" i="13"/>
  <c r="N43" i="13"/>
  <c r="N44" i="13"/>
  <c r="N45" i="13"/>
  <c r="N46" i="13"/>
  <c r="N47" i="13"/>
  <c r="N48" i="13"/>
  <c r="N49" i="13"/>
  <c r="N50" i="13"/>
  <c r="N51" i="13"/>
  <c r="N52" i="13"/>
  <c r="N53" i="13"/>
  <c r="N54" i="13"/>
  <c r="N55" i="13"/>
  <c r="N56" i="13"/>
  <c r="N57" i="13"/>
  <c r="N58" i="13"/>
  <c r="N59" i="13"/>
  <c r="N60" i="13"/>
  <c r="N61" i="13"/>
  <c r="N62" i="13"/>
  <c r="N63" i="13"/>
  <c r="N64" i="13"/>
  <c r="N65" i="13"/>
  <c r="N66" i="13"/>
  <c r="N67" i="13"/>
  <c r="N68" i="13"/>
  <c r="N69" i="13"/>
  <c r="N70" i="13"/>
  <c r="N71" i="13"/>
  <c r="N72" i="13"/>
  <c r="N73" i="13"/>
  <c r="N74" i="13"/>
  <c r="N75" i="13"/>
  <c r="N76" i="13"/>
  <c r="N77" i="13"/>
  <c r="N78" i="13"/>
  <c r="N79" i="13"/>
  <c r="N80" i="13"/>
  <c r="N81" i="13"/>
  <c r="N82" i="13"/>
  <c r="N83" i="13"/>
  <c r="N84" i="13"/>
  <c r="N85" i="13"/>
  <c r="N86" i="13"/>
  <c r="N87" i="13"/>
  <c r="N88" i="13"/>
  <c r="N89" i="13"/>
  <c r="N90" i="13"/>
  <c r="N91" i="13"/>
  <c r="N92" i="13"/>
  <c r="N93" i="13"/>
  <c r="N94" i="13"/>
  <c r="N95" i="13"/>
  <c r="N96" i="13"/>
  <c r="N97" i="13"/>
  <c r="N98" i="13"/>
  <c r="N99" i="13"/>
  <c r="N100" i="13"/>
  <c r="N101" i="13"/>
  <c r="N102" i="13"/>
  <c r="N103" i="13"/>
  <c r="N104" i="13"/>
  <c r="N105" i="13"/>
  <c r="N106" i="13"/>
  <c r="N107" i="13"/>
  <c r="N108" i="13"/>
  <c r="V20" i="13"/>
  <c r="L20" i="13" s="1"/>
  <c r="V21" i="13"/>
  <c r="L21" i="13" s="1"/>
  <c r="V22" i="13"/>
  <c r="L22" i="13" s="1"/>
  <c r="V23" i="13"/>
  <c r="L23" i="13" s="1"/>
  <c r="V24" i="13"/>
  <c r="L24" i="13" s="1"/>
  <c r="V25" i="13"/>
  <c r="L25" i="13" s="1"/>
  <c r="V26" i="13"/>
  <c r="L26" i="13" s="1"/>
  <c r="V27" i="13"/>
  <c r="L27" i="13" s="1"/>
  <c r="V28" i="13"/>
  <c r="L28" i="13" s="1"/>
  <c r="V29" i="13"/>
  <c r="L29" i="13" s="1"/>
  <c r="V30" i="13"/>
  <c r="L30" i="13" s="1"/>
  <c r="V31" i="13"/>
  <c r="L31" i="13" s="1"/>
  <c r="V32" i="13"/>
  <c r="L32" i="13" s="1"/>
  <c r="V33" i="13"/>
  <c r="L33" i="13" s="1"/>
  <c r="V34" i="13"/>
  <c r="L34" i="13" s="1"/>
  <c r="V35" i="13"/>
  <c r="L35" i="13" s="1"/>
  <c r="V36" i="13"/>
  <c r="L36" i="13" s="1"/>
  <c r="V37" i="13"/>
  <c r="L37" i="13" s="1"/>
  <c r="V38" i="13"/>
  <c r="L38" i="13" s="1"/>
  <c r="V39" i="13"/>
  <c r="L39" i="13" s="1"/>
  <c r="V40" i="13"/>
  <c r="L40" i="13" s="1"/>
  <c r="V41" i="13"/>
  <c r="L41" i="13" s="1"/>
  <c r="V42" i="13"/>
  <c r="L42" i="13" s="1"/>
  <c r="V43" i="13"/>
  <c r="L43" i="13" s="1"/>
  <c r="V44" i="13"/>
  <c r="L44" i="13" s="1"/>
  <c r="V45" i="13"/>
  <c r="L45" i="13" s="1"/>
  <c r="V46" i="13"/>
  <c r="L46" i="13" s="1"/>
  <c r="V47" i="13"/>
  <c r="L47" i="13" s="1"/>
  <c r="V48" i="13"/>
  <c r="L48" i="13" s="1"/>
  <c r="V49" i="13"/>
  <c r="L49" i="13" s="1"/>
  <c r="V50" i="13"/>
  <c r="L50" i="13" s="1"/>
  <c r="V51" i="13"/>
  <c r="L51" i="13" s="1"/>
  <c r="V52" i="13"/>
  <c r="L52" i="13" s="1"/>
  <c r="V53" i="13"/>
  <c r="L53" i="13" s="1"/>
  <c r="V54" i="13"/>
  <c r="L54" i="13" s="1"/>
  <c r="V55" i="13"/>
  <c r="L55" i="13" s="1"/>
  <c r="V56" i="13"/>
  <c r="L56" i="13" s="1"/>
  <c r="V57" i="13"/>
  <c r="L57" i="13" s="1"/>
  <c r="V58" i="13"/>
  <c r="L58" i="13" s="1"/>
  <c r="V59" i="13"/>
  <c r="L59" i="13" s="1"/>
  <c r="V60" i="13"/>
  <c r="L60" i="13" s="1"/>
  <c r="V61" i="13"/>
  <c r="L61" i="13" s="1"/>
  <c r="V62" i="13"/>
  <c r="L62" i="13" s="1"/>
  <c r="V63" i="13"/>
  <c r="L63" i="13" s="1"/>
  <c r="V64" i="13"/>
  <c r="L64" i="13" s="1"/>
  <c r="V65" i="13"/>
  <c r="L65" i="13" s="1"/>
  <c r="V66" i="13"/>
  <c r="L66" i="13" s="1"/>
  <c r="V67" i="13"/>
  <c r="L67" i="13" s="1"/>
  <c r="V68" i="13"/>
  <c r="L68" i="13" s="1"/>
  <c r="V69" i="13"/>
  <c r="L69" i="13" s="1"/>
  <c r="V70" i="13"/>
  <c r="L70" i="13" s="1"/>
  <c r="V71" i="13"/>
  <c r="L71" i="13" s="1"/>
  <c r="V72" i="13"/>
  <c r="L72" i="13" s="1"/>
  <c r="V73" i="13"/>
  <c r="L73" i="13" s="1"/>
  <c r="V74" i="13"/>
  <c r="L74" i="13" s="1"/>
  <c r="V75" i="13"/>
  <c r="L75" i="13" s="1"/>
  <c r="V76" i="13"/>
  <c r="L76" i="13" s="1"/>
  <c r="V77" i="13"/>
  <c r="L77" i="13" s="1"/>
  <c r="V78" i="13"/>
  <c r="L78" i="13" s="1"/>
  <c r="V79" i="13"/>
  <c r="L79" i="13" s="1"/>
  <c r="V80" i="13"/>
  <c r="L80" i="13" s="1"/>
  <c r="V81" i="13"/>
  <c r="L81" i="13" s="1"/>
  <c r="V82" i="13"/>
  <c r="L82" i="13" s="1"/>
  <c r="V83" i="13"/>
  <c r="L83" i="13" s="1"/>
  <c r="V84" i="13"/>
  <c r="L84" i="13" s="1"/>
  <c r="V85" i="13"/>
  <c r="L85" i="13" s="1"/>
  <c r="V86" i="13"/>
  <c r="L86" i="13" s="1"/>
  <c r="V87" i="13"/>
  <c r="L87" i="13" s="1"/>
  <c r="V88" i="13"/>
  <c r="L88" i="13" s="1"/>
  <c r="V89" i="13"/>
  <c r="L89" i="13" s="1"/>
  <c r="V90" i="13"/>
  <c r="L90" i="13" s="1"/>
  <c r="V91" i="13"/>
  <c r="L91" i="13" s="1"/>
  <c r="V92" i="13"/>
  <c r="L92" i="13" s="1"/>
  <c r="V93" i="13"/>
  <c r="L93" i="13" s="1"/>
  <c r="V94" i="13"/>
  <c r="L94" i="13" s="1"/>
  <c r="V95" i="13"/>
  <c r="L95" i="13" s="1"/>
  <c r="V96" i="13"/>
  <c r="L96" i="13" s="1"/>
  <c r="V97" i="13"/>
  <c r="L97" i="13" s="1"/>
  <c r="V98" i="13"/>
  <c r="L98" i="13" s="1"/>
  <c r="V99" i="13"/>
  <c r="L99" i="13" s="1"/>
  <c r="V100" i="13"/>
  <c r="L100" i="13" s="1"/>
  <c r="V101" i="13"/>
  <c r="L101" i="13" s="1"/>
  <c r="V102" i="13"/>
  <c r="L102" i="13" s="1"/>
  <c r="V103" i="13"/>
  <c r="L103" i="13" s="1"/>
  <c r="V104" i="13"/>
  <c r="L104" i="13" s="1"/>
  <c r="V105" i="13"/>
  <c r="L105" i="13" s="1"/>
  <c r="V106" i="13"/>
  <c r="L106" i="13" s="1"/>
  <c r="V107" i="13"/>
  <c r="L107" i="13" s="1"/>
  <c r="V108" i="13"/>
  <c r="L108" i="13" s="1"/>
  <c r="V19" i="13"/>
  <c r="W103" i="13" l="1"/>
  <c r="L19" i="13"/>
  <c r="W82" i="13"/>
  <c r="W108" i="13"/>
  <c r="W24" i="13"/>
  <c r="W60" i="13"/>
  <c r="W36" i="13"/>
  <c r="W66" i="13"/>
  <c r="W92" i="13"/>
  <c r="W28" i="13"/>
  <c r="W71" i="13"/>
  <c r="W47" i="13"/>
  <c r="W34" i="13"/>
  <c r="W98" i="13"/>
  <c r="W76" i="13"/>
  <c r="W54" i="13"/>
  <c r="W87" i="13"/>
  <c r="W107" i="13"/>
  <c r="W102" i="13"/>
  <c r="W96" i="13"/>
  <c r="W91" i="13"/>
  <c r="W86" i="13"/>
  <c r="W80" i="13"/>
  <c r="W75" i="13"/>
  <c r="W70" i="13"/>
  <c r="W64" i="13"/>
  <c r="W59" i="13"/>
  <c r="W52" i="13"/>
  <c r="W44" i="13"/>
  <c r="W106" i="13"/>
  <c r="W100" i="13"/>
  <c r="W95" i="13"/>
  <c r="W90" i="13"/>
  <c r="W84" i="13"/>
  <c r="W79" i="13"/>
  <c r="W74" i="13"/>
  <c r="W68" i="13"/>
  <c r="W63" i="13"/>
  <c r="W58" i="13"/>
  <c r="W50" i="13"/>
  <c r="W42" i="13"/>
  <c r="W31" i="13"/>
  <c r="W104" i="13"/>
  <c r="W99" i="13"/>
  <c r="W94" i="13"/>
  <c r="W88" i="13"/>
  <c r="W83" i="13"/>
  <c r="W78" i="13"/>
  <c r="W72" i="13"/>
  <c r="W67" i="13"/>
  <c r="W62" i="13"/>
  <c r="W55" i="13"/>
  <c r="W48" i="13"/>
  <c r="W39" i="13"/>
  <c r="W19" i="13"/>
  <c r="W27" i="13"/>
  <c r="W32" i="13"/>
  <c r="W38" i="13"/>
  <c r="W43" i="13"/>
  <c r="W23" i="13"/>
  <c r="W30" i="13"/>
  <c r="W35" i="13"/>
  <c r="W40" i="13"/>
  <c r="W46" i="13"/>
  <c r="W51" i="13"/>
  <c r="W56" i="13"/>
  <c r="W105" i="13"/>
  <c r="W101" i="13"/>
  <c r="W97" i="13"/>
  <c r="W93" i="13"/>
  <c r="W89" i="13"/>
  <c r="W85" i="13"/>
  <c r="W81" i="13"/>
  <c r="W77" i="13"/>
  <c r="W73" i="13"/>
  <c r="W69" i="13"/>
  <c r="W65" i="13"/>
  <c r="W61" i="13"/>
  <c r="W57" i="13"/>
  <c r="W53" i="13"/>
  <c r="W49" i="13"/>
  <c r="W45" i="13"/>
  <c r="W41" i="13"/>
  <c r="W37" i="13"/>
  <c r="W33" i="13"/>
  <c r="W29" i="13"/>
  <c r="W25" i="13"/>
  <c r="W21" i="13"/>
  <c r="W22" i="13"/>
  <c r="W20" i="13"/>
  <c r="W26" i="13"/>
  <c r="F6" i="14" l="1"/>
  <c r="F10" i="14"/>
  <c r="F14" i="14"/>
  <c r="F18" i="14"/>
  <c r="F22" i="14"/>
  <c r="F26" i="14"/>
  <c r="F30" i="14"/>
  <c r="F34" i="14"/>
  <c r="F38" i="14"/>
  <c r="F42" i="14"/>
  <c r="F46" i="14"/>
  <c r="F50" i="14"/>
  <c r="F54" i="14"/>
  <c r="F58" i="14"/>
  <c r="F62" i="14"/>
  <c r="F66" i="14"/>
  <c r="F70" i="14"/>
  <c r="F74" i="14"/>
  <c r="F78" i="14"/>
  <c r="F82" i="14"/>
  <c r="F86" i="14"/>
  <c r="F90" i="14"/>
  <c r="F94" i="14"/>
  <c r="F7" i="14"/>
  <c r="F11" i="14"/>
  <c r="F15" i="14"/>
  <c r="F19" i="14"/>
  <c r="F23" i="14"/>
  <c r="F27" i="14"/>
  <c r="F31" i="14"/>
  <c r="F35" i="14"/>
  <c r="F39" i="14"/>
  <c r="F43" i="14"/>
  <c r="F47" i="14"/>
  <c r="F51" i="14"/>
  <c r="F55" i="14"/>
  <c r="F59" i="14"/>
  <c r="F63" i="14"/>
  <c r="F67" i="14"/>
  <c r="F71" i="14"/>
  <c r="F75" i="14"/>
  <c r="F79" i="14"/>
  <c r="F83" i="14"/>
  <c r="F87" i="14"/>
  <c r="F91" i="14"/>
  <c r="F5" i="14"/>
  <c r="F8" i="14"/>
  <c r="F12" i="14"/>
  <c r="F16" i="14"/>
  <c r="F20" i="14"/>
  <c r="F24" i="14"/>
  <c r="F28" i="14"/>
  <c r="F32" i="14"/>
  <c r="F36" i="14"/>
  <c r="F40" i="14"/>
  <c r="F44" i="14"/>
  <c r="F48" i="14"/>
  <c r="F52" i="14"/>
  <c r="F56" i="14"/>
  <c r="F60" i="14"/>
  <c r="F64" i="14"/>
  <c r="F68" i="14"/>
  <c r="F72" i="14"/>
  <c r="F76" i="14"/>
  <c r="F80" i="14"/>
  <c r="F84" i="14"/>
  <c r="F88" i="14"/>
  <c r="F92" i="14"/>
  <c r="F9" i="14"/>
  <c r="F13" i="14"/>
  <c r="F17" i="14"/>
  <c r="F21" i="14"/>
  <c r="F25" i="14"/>
  <c r="F29" i="14"/>
  <c r="F33" i="14"/>
  <c r="F37" i="14"/>
  <c r="F41" i="14"/>
  <c r="F45" i="14"/>
  <c r="F49" i="14"/>
  <c r="F53" i="14"/>
  <c r="F57" i="14"/>
  <c r="F61" i="14"/>
  <c r="F65" i="14"/>
  <c r="F69" i="14"/>
  <c r="F73" i="14"/>
  <c r="F77" i="14"/>
  <c r="F81" i="14"/>
  <c r="F85" i="14"/>
  <c r="F89" i="14"/>
  <c r="F93" i="14"/>
  <c r="C5" i="14"/>
  <c r="E5" i="14"/>
  <c r="C91" i="14"/>
  <c r="E64" i="14"/>
  <c r="E16" i="14"/>
  <c r="E72" i="14"/>
  <c r="E77" i="14"/>
  <c r="C37" i="14"/>
  <c r="C69" i="14"/>
  <c r="C71" i="14"/>
  <c r="D91" i="14"/>
  <c r="D22" i="14"/>
  <c r="D69" i="14"/>
  <c r="E23" i="14"/>
  <c r="E69" i="14"/>
  <c r="E93" i="14"/>
  <c r="C89" i="14"/>
  <c r="D56" i="14"/>
  <c r="D76" i="14"/>
  <c r="D6" i="14"/>
  <c r="D9" i="14"/>
  <c r="D11" i="14"/>
  <c r="D14" i="14"/>
  <c r="D16" i="14"/>
  <c r="E19" i="14"/>
  <c r="E21" i="14"/>
  <c r="E26" i="14"/>
  <c r="E28" i="14"/>
  <c r="E31" i="14"/>
  <c r="D35" i="14"/>
  <c r="D38" i="14"/>
  <c r="E41" i="14"/>
  <c r="E44" i="14"/>
  <c r="D47" i="14"/>
  <c r="D49" i="14"/>
  <c r="D52" i="14"/>
  <c r="D54" i="14"/>
  <c r="E56" i="14"/>
  <c r="D59" i="14"/>
  <c r="E61" i="14"/>
  <c r="D65" i="14"/>
  <c r="D68" i="14"/>
  <c r="D71" i="14"/>
  <c r="D74" i="14"/>
  <c r="D78" i="14"/>
  <c r="D80" i="14"/>
  <c r="D83" i="14"/>
  <c r="D85" i="14"/>
  <c r="D87" i="14"/>
  <c r="D89" i="14"/>
  <c r="D92" i="14"/>
  <c r="C8" i="14"/>
  <c r="C16" i="14"/>
  <c r="C24" i="14"/>
  <c r="C32" i="14"/>
  <c r="C40" i="14"/>
  <c r="C48" i="14"/>
  <c r="C56" i="14"/>
  <c r="C64" i="14"/>
  <c r="C72" i="14"/>
  <c r="C80" i="14"/>
  <c r="C88" i="14"/>
  <c r="D13" i="14"/>
  <c r="E7" i="14"/>
  <c r="D10" i="14"/>
  <c r="E12" i="14"/>
  <c r="D15" i="14"/>
  <c r="E17" i="14"/>
  <c r="E20" i="14"/>
  <c r="D24" i="14"/>
  <c r="E27" i="14"/>
  <c r="E29" i="14"/>
  <c r="D33" i="14"/>
  <c r="D36" i="14"/>
  <c r="D39" i="14"/>
  <c r="D43" i="14"/>
  <c r="E45" i="14"/>
  <c r="D48" i="14"/>
  <c r="D50" i="14"/>
  <c r="D53" i="14"/>
  <c r="D55" i="14"/>
  <c r="E57" i="14"/>
  <c r="D60" i="14"/>
  <c r="E62" i="14"/>
  <c r="D67" i="14"/>
  <c r="D70" i="14"/>
  <c r="D73" i="14"/>
  <c r="D75" i="14"/>
  <c r="D79" i="14"/>
  <c r="D82" i="14"/>
  <c r="D84" i="14"/>
  <c r="D86" i="14"/>
  <c r="D88" i="14"/>
  <c r="D90" i="14"/>
  <c r="D94" i="14"/>
  <c r="C12" i="14"/>
  <c r="C20" i="14"/>
  <c r="C28" i="14"/>
  <c r="C36" i="14"/>
  <c r="C44" i="14"/>
  <c r="C52" i="14"/>
  <c r="C60" i="14"/>
  <c r="C68" i="14"/>
  <c r="C76" i="14"/>
  <c r="C84" i="14"/>
  <c r="C92" i="14"/>
  <c r="E9" i="14"/>
  <c r="E14" i="14"/>
  <c r="D20" i="14"/>
  <c r="D27" i="14"/>
  <c r="E32" i="14"/>
  <c r="E38" i="14"/>
  <c r="D45" i="14"/>
  <c r="E49" i="14"/>
  <c r="E54" i="14"/>
  <c r="E59" i="14"/>
  <c r="E65" i="14"/>
  <c r="E71" i="14"/>
  <c r="E78" i="14"/>
  <c r="E83" i="14"/>
  <c r="E87" i="14"/>
  <c r="E92" i="14"/>
  <c r="C10" i="14"/>
  <c r="C26" i="14"/>
  <c r="C42" i="14"/>
  <c r="C58" i="14"/>
  <c r="C74" i="14"/>
  <c r="C90" i="14"/>
  <c r="E10" i="14"/>
  <c r="D28" i="14"/>
  <c r="E46" i="14"/>
  <c r="E60" i="14"/>
  <c r="E79" i="14"/>
  <c r="E94" i="14"/>
  <c r="C46" i="14"/>
  <c r="C94" i="14"/>
  <c r="E6" i="14"/>
  <c r="E11" i="14"/>
  <c r="D17" i="14"/>
  <c r="D23" i="14"/>
  <c r="D29" i="14"/>
  <c r="E35" i="14"/>
  <c r="D42" i="14"/>
  <c r="E47" i="14"/>
  <c r="E52" i="14"/>
  <c r="D57" i="14"/>
  <c r="D62" i="14"/>
  <c r="E68" i="14"/>
  <c r="E74" i="14"/>
  <c r="E80" i="14"/>
  <c r="E85" i="14"/>
  <c r="E89" i="14"/>
  <c r="D5" i="14"/>
  <c r="C18" i="14"/>
  <c r="C34" i="14"/>
  <c r="C50" i="14"/>
  <c r="C66" i="14"/>
  <c r="C82" i="14"/>
  <c r="D8" i="14"/>
  <c r="E13" i="14"/>
  <c r="D19" i="14"/>
  <c r="D25" i="14"/>
  <c r="D31" i="14"/>
  <c r="D37" i="14"/>
  <c r="D44" i="14"/>
  <c r="E48" i="14"/>
  <c r="E53" i="14"/>
  <c r="D58" i="14"/>
  <c r="D64" i="14"/>
  <c r="E70" i="14"/>
  <c r="E75" i="14"/>
  <c r="E82" i="14"/>
  <c r="E86" i="14"/>
  <c r="E91" i="14"/>
  <c r="C6" i="14"/>
  <c r="C22" i="14"/>
  <c r="C38" i="14"/>
  <c r="C54" i="14"/>
  <c r="C70" i="14"/>
  <c r="C86" i="14"/>
  <c r="E15" i="14"/>
  <c r="D21" i="14"/>
  <c r="D34" i="14"/>
  <c r="D41" i="14"/>
  <c r="D51" i="14"/>
  <c r="E55" i="14"/>
  <c r="E67" i="14"/>
  <c r="E73" i="14"/>
  <c r="E84" i="14"/>
  <c r="E88" i="14"/>
  <c r="C14" i="14"/>
  <c r="C30" i="14"/>
  <c r="C62" i="14"/>
  <c r="C78" i="14"/>
  <c r="C27" i="14"/>
  <c r="C75" i="14"/>
  <c r="E66" i="14"/>
  <c r="E39" i="14"/>
  <c r="E24" i="14"/>
  <c r="E90" i="14"/>
  <c r="C13" i="14"/>
  <c r="C29" i="14"/>
  <c r="C45" i="14"/>
  <c r="C61" i="14"/>
  <c r="C77" i="14"/>
  <c r="C93" i="14"/>
  <c r="C35" i="14"/>
  <c r="C59" i="14"/>
  <c r="C83" i="14"/>
  <c r="D40" i="14"/>
  <c r="D26" i="14"/>
  <c r="D72" i="14"/>
  <c r="D30" i="14"/>
  <c r="E8" i="14"/>
  <c r="E37" i="14"/>
  <c r="C11" i="14"/>
  <c r="C51" i="14"/>
  <c r="E51" i="14"/>
  <c r="E33" i="14"/>
  <c r="D7" i="14"/>
  <c r="C21" i="14"/>
  <c r="C53" i="14"/>
  <c r="C85" i="14"/>
  <c r="C23" i="14"/>
  <c r="C47" i="14"/>
  <c r="D18" i="14"/>
  <c r="E58" i="14"/>
  <c r="E34" i="14"/>
  <c r="C19" i="14"/>
  <c r="C63" i="14"/>
  <c r="E42" i="14"/>
  <c r="E30" i="14"/>
  <c r="C9" i="14"/>
  <c r="C25" i="14"/>
  <c r="C41" i="14"/>
  <c r="C57" i="14"/>
  <c r="C73" i="14"/>
  <c r="C31" i="14"/>
  <c r="C55" i="14"/>
  <c r="C79" i="14"/>
  <c r="D61" i="14"/>
  <c r="E50" i="14"/>
  <c r="D93" i="14"/>
  <c r="D66" i="14"/>
  <c r="E43" i="14"/>
  <c r="E25" i="14"/>
  <c r="D12" i="14"/>
  <c r="D46" i="14"/>
  <c r="D77" i="14"/>
  <c r="D81" i="14"/>
  <c r="D63" i="14"/>
  <c r="D32" i="14"/>
  <c r="E76" i="14"/>
  <c r="E40" i="14"/>
  <c r="E22" i="14"/>
  <c r="C7" i="14"/>
  <c r="C39" i="14"/>
  <c r="C87" i="14"/>
  <c r="E63" i="14"/>
  <c r="E36" i="14"/>
  <c r="E18" i="14"/>
  <c r="E81" i="14"/>
  <c r="C17" i="14"/>
  <c r="C33" i="14"/>
  <c r="C49" i="14"/>
  <c r="C65" i="14"/>
  <c r="C81" i="14"/>
  <c r="C15" i="14"/>
  <c r="C43" i="14"/>
  <c r="C67" i="14"/>
  <c r="F18" i="3"/>
  <c r="F17" i="3"/>
  <c r="B20" i="11" l="1"/>
  <c r="B21" i="11"/>
  <c r="B22" i="11"/>
  <c r="B23" i="11"/>
  <c r="B24" i="11"/>
  <c r="B25" i="11"/>
  <c r="B26" i="11"/>
  <c r="B27" i="11"/>
  <c r="B28" i="11"/>
  <c r="B29" i="11"/>
  <c r="B30" i="11"/>
  <c r="B31" i="11"/>
  <c r="B32" i="11"/>
  <c r="B19" i="11"/>
  <c r="F20" i="3" l="1"/>
  <c r="F19" i="3"/>
  <c r="C73" i="6" l="1"/>
  <c r="C74" i="6"/>
  <c r="C75" i="6"/>
  <c r="C76" i="6"/>
  <c r="C77" i="6"/>
  <c r="C78" i="6"/>
  <c r="C79" i="6"/>
  <c r="C80" i="6"/>
  <c r="C81" i="6"/>
  <c r="C82" i="6"/>
  <c r="C83" i="6"/>
  <c r="C84" i="6"/>
  <c r="C85" i="6"/>
  <c r="C86" i="6"/>
  <c r="C87" i="6"/>
  <c r="C88" i="6"/>
  <c r="C89" i="6"/>
  <c r="C90" i="6"/>
  <c r="C91" i="6"/>
  <c r="C92" i="6"/>
  <c r="C93" i="6"/>
  <c r="C94" i="6"/>
  <c r="C95" i="6"/>
  <c r="C96" i="6"/>
  <c r="C97" i="6"/>
  <c r="C69" i="6"/>
  <c r="C70" i="6"/>
  <c r="C71" i="6"/>
  <c r="C72" i="6"/>
  <c r="C68" i="6"/>
  <c r="E1" i="11"/>
  <c r="B35" i="7" l="1"/>
  <c r="B67"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68" i="6"/>
  <c r="L74" i="6" l="1"/>
  <c r="L75" i="6"/>
  <c r="L76" i="6"/>
  <c r="L77" i="6"/>
  <c r="L78" i="6"/>
  <c r="L79" i="6"/>
  <c r="L80" i="6"/>
  <c r="L81" i="6"/>
  <c r="L82" i="6"/>
  <c r="L83" i="6"/>
  <c r="L84" i="6"/>
  <c r="L85" i="6"/>
  <c r="L86" i="6"/>
  <c r="L87" i="6"/>
  <c r="L88" i="6"/>
  <c r="L89" i="6"/>
  <c r="L90" i="6"/>
  <c r="L91" i="6"/>
  <c r="L92" i="6"/>
  <c r="L93" i="6"/>
  <c r="L94" i="6"/>
  <c r="L95" i="6"/>
  <c r="L96" i="6"/>
  <c r="L97" i="6"/>
  <c r="L68" i="6"/>
  <c r="L69" i="6"/>
  <c r="L70" i="6"/>
  <c r="L71" i="6"/>
  <c r="L72" i="6"/>
  <c r="L73" i="6"/>
  <c r="K85" i="6" l="1"/>
  <c r="M85" i="6" s="1"/>
  <c r="K86" i="6"/>
  <c r="M86" i="6" s="1"/>
  <c r="K87" i="6"/>
  <c r="M87" i="6" s="1"/>
  <c r="K88" i="6"/>
  <c r="M88" i="6" s="1"/>
  <c r="K89" i="6"/>
  <c r="M89" i="6" s="1"/>
  <c r="K90" i="6"/>
  <c r="M90" i="6" s="1"/>
  <c r="K91" i="6"/>
  <c r="M91" i="6" s="1"/>
  <c r="K92" i="6"/>
  <c r="M92" i="6" s="1"/>
  <c r="K93" i="6"/>
  <c r="M93" i="6" s="1"/>
  <c r="K94" i="6"/>
  <c r="M94" i="6" s="1"/>
  <c r="K95" i="6"/>
  <c r="M95" i="6" s="1"/>
  <c r="K96" i="6"/>
  <c r="M96" i="6" s="1"/>
  <c r="K68" i="6"/>
  <c r="M68" i="6" s="1"/>
  <c r="K69" i="6"/>
  <c r="M69" i="6" s="1"/>
  <c r="K70" i="6"/>
  <c r="M70" i="6" s="1"/>
  <c r="E87" i="6"/>
  <c r="N87" i="6"/>
  <c r="E88" i="6"/>
  <c r="N88" i="6"/>
  <c r="E89" i="6"/>
  <c r="N89" i="6"/>
  <c r="E90" i="6"/>
  <c r="N90" i="6"/>
  <c r="E91" i="6"/>
  <c r="N91" i="6"/>
  <c r="E92" i="6"/>
  <c r="N92" i="6"/>
  <c r="E93" i="6"/>
  <c r="N93" i="6"/>
  <c r="E94" i="6"/>
  <c r="N94" i="6"/>
  <c r="E95" i="6"/>
  <c r="N95" i="6"/>
  <c r="E96" i="6"/>
  <c r="N96" i="6"/>
  <c r="N85" i="6"/>
  <c r="N86" i="6"/>
  <c r="N97" i="6"/>
  <c r="E85" i="6"/>
  <c r="E86" i="6"/>
  <c r="E97" i="6"/>
  <c r="N69" i="6"/>
  <c r="N70" i="6"/>
  <c r="N71" i="6"/>
  <c r="N72" i="6"/>
  <c r="N73" i="6"/>
  <c r="N74" i="6"/>
  <c r="N75" i="6"/>
  <c r="N76" i="6"/>
  <c r="N77" i="6"/>
  <c r="N78" i="6"/>
  <c r="N79" i="6"/>
  <c r="N80" i="6"/>
  <c r="N81" i="6"/>
  <c r="N82" i="6"/>
  <c r="N83" i="6"/>
  <c r="N84" i="6"/>
  <c r="N68" i="6"/>
  <c r="E69" i="6"/>
  <c r="E70" i="6"/>
  <c r="E71" i="6"/>
  <c r="E72" i="6"/>
  <c r="E73" i="6"/>
  <c r="E74" i="6"/>
  <c r="E75" i="6"/>
  <c r="E76" i="6"/>
  <c r="E77" i="6"/>
  <c r="E78" i="6"/>
  <c r="E79" i="6"/>
  <c r="E80" i="6"/>
  <c r="E81" i="6"/>
  <c r="E82" i="6"/>
  <c r="E83" i="6"/>
  <c r="E84" i="6"/>
  <c r="K71" i="6"/>
  <c r="M71" i="6" s="1"/>
  <c r="K72" i="6"/>
  <c r="M72" i="6" s="1"/>
  <c r="K73" i="6"/>
  <c r="M73" i="6" s="1"/>
  <c r="K74" i="6"/>
  <c r="M74" i="6" s="1"/>
  <c r="K75" i="6"/>
  <c r="M75" i="6" s="1"/>
  <c r="K76" i="6"/>
  <c r="M76" i="6" s="1"/>
  <c r="K77" i="6"/>
  <c r="M77" i="6" s="1"/>
  <c r="K78" i="6"/>
  <c r="M78" i="6" s="1"/>
  <c r="K79" i="6"/>
  <c r="M79" i="6" s="1"/>
  <c r="K80" i="6"/>
  <c r="M80" i="6" s="1"/>
  <c r="K81" i="6"/>
  <c r="M81" i="6" s="1"/>
  <c r="K82" i="6"/>
  <c r="M82" i="6" s="1"/>
  <c r="K83" i="6"/>
  <c r="M83" i="6" s="1"/>
  <c r="K84" i="6"/>
  <c r="M84" i="6" s="1"/>
  <c r="K97" i="6"/>
  <c r="M97" i="6" s="1"/>
  <c r="O69" i="6" l="1"/>
  <c r="O73" i="6"/>
  <c r="O77" i="6"/>
  <c r="O81" i="6"/>
  <c r="O86" i="6"/>
  <c r="O90" i="6"/>
  <c r="O94" i="6"/>
  <c r="O68" i="6"/>
  <c r="I5" i="7" s="1"/>
  <c r="E19" i="13" s="1"/>
  <c r="O70" i="6"/>
  <c r="O74" i="6"/>
  <c r="O78" i="6"/>
  <c r="O82" i="6"/>
  <c r="O87" i="6"/>
  <c r="O91" i="6"/>
  <c r="O95" i="6"/>
  <c r="O71" i="6"/>
  <c r="O75" i="6"/>
  <c r="O79" i="6"/>
  <c r="O84" i="6"/>
  <c r="O88" i="6"/>
  <c r="O92" i="6"/>
  <c r="O96" i="6"/>
  <c r="O83" i="6"/>
  <c r="O72" i="6"/>
  <c r="O76" i="6"/>
  <c r="O80" i="6"/>
  <c r="O85" i="6"/>
  <c r="O89" i="6"/>
  <c r="O93" i="6"/>
  <c r="O97" i="6"/>
  <c r="C6" i="7" l="1"/>
  <c r="C22" i="13" s="1"/>
  <c r="C10" i="7"/>
  <c r="C34" i="13" s="1"/>
  <c r="C14" i="7"/>
  <c r="C46" i="13" s="1"/>
  <c r="C18" i="7"/>
  <c r="C58" i="13" s="1"/>
  <c r="C22" i="7"/>
  <c r="C70" i="13" s="1"/>
  <c r="C26" i="7"/>
  <c r="C82" i="13" s="1"/>
  <c r="C30" i="7"/>
  <c r="C94" i="13" s="1"/>
  <c r="C34" i="7"/>
  <c r="C106" i="13" s="1"/>
  <c r="C7" i="7"/>
  <c r="C25" i="13" s="1"/>
  <c r="C11" i="7"/>
  <c r="C37" i="13" s="1"/>
  <c r="C15" i="7"/>
  <c r="C49" i="13" s="1"/>
  <c r="C19" i="7"/>
  <c r="C61" i="13" s="1"/>
  <c r="C23" i="7"/>
  <c r="C73" i="13" s="1"/>
  <c r="C27" i="7"/>
  <c r="C85" i="13" s="1"/>
  <c r="C31" i="7"/>
  <c r="C97" i="13" s="1"/>
  <c r="C8" i="7"/>
  <c r="C28" i="13" s="1"/>
  <c r="C12" i="7"/>
  <c r="C40" i="13" s="1"/>
  <c r="C16" i="7"/>
  <c r="C52" i="13" s="1"/>
  <c r="C20" i="7"/>
  <c r="C64" i="13" s="1"/>
  <c r="C24" i="7"/>
  <c r="C76" i="13" s="1"/>
  <c r="C28" i="7"/>
  <c r="C88" i="13" s="1"/>
  <c r="C32" i="7"/>
  <c r="C100" i="13" s="1"/>
  <c r="C9" i="7"/>
  <c r="C31" i="13" s="1"/>
  <c r="C13" i="7"/>
  <c r="C43" i="13" s="1"/>
  <c r="C17" i="7"/>
  <c r="C55" i="13" s="1"/>
  <c r="C21" i="7"/>
  <c r="C67" i="13" s="1"/>
  <c r="C25" i="7"/>
  <c r="C79" i="13" s="1"/>
  <c r="C29" i="7"/>
  <c r="C91" i="13" s="1"/>
  <c r="C33" i="7"/>
  <c r="C103" i="13" s="1"/>
  <c r="C5" i="7"/>
  <c r="C19" i="13" s="1"/>
  <c r="B34" i="7"/>
  <c r="B5" i="7"/>
  <c r="B8" i="7"/>
  <c r="B12" i="7"/>
  <c r="B16" i="7"/>
  <c r="B20" i="7"/>
  <c r="B24" i="7"/>
  <c r="B28" i="7"/>
  <c r="B32" i="7"/>
  <c r="B9" i="7"/>
  <c r="B13" i="7"/>
  <c r="B17" i="7"/>
  <c r="B21" i="7"/>
  <c r="B25" i="7"/>
  <c r="B29" i="7"/>
  <c r="B33" i="7"/>
  <c r="B7" i="7"/>
  <c r="B11" i="7"/>
  <c r="B15" i="7"/>
  <c r="B19" i="7"/>
  <c r="B27" i="7"/>
  <c r="B6" i="7"/>
  <c r="B10" i="7"/>
  <c r="B14" i="7"/>
  <c r="B18" i="7"/>
  <c r="B22" i="7"/>
  <c r="B26" i="7"/>
  <c r="B30" i="7"/>
  <c r="B23" i="7"/>
  <c r="B31" i="7"/>
  <c r="H7" i="7"/>
  <c r="H11" i="7"/>
  <c r="H15" i="7"/>
  <c r="H19" i="7"/>
  <c r="H23" i="7"/>
  <c r="H27" i="7"/>
  <c r="H31" i="7"/>
  <c r="F6" i="7"/>
  <c r="F10" i="7"/>
  <c r="F14" i="7"/>
  <c r="F18" i="7"/>
  <c r="F22" i="7"/>
  <c r="F26" i="7"/>
  <c r="F30" i="7"/>
  <c r="F34" i="7"/>
  <c r="F32" i="7"/>
  <c r="H6" i="7"/>
  <c r="H14" i="7"/>
  <c r="H22" i="7"/>
  <c r="H30" i="7"/>
  <c r="F9" i="7"/>
  <c r="F17" i="7"/>
  <c r="F25" i="7"/>
  <c r="F33" i="7"/>
  <c r="H8" i="7"/>
  <c r="H12" i="7"/>
  <c r="H16" i="7"/>
  <c r="H20" i="7"/>
  <c r="H24" i="7"/>
  <c r="H28" i="7"/>
  <c r="H32" i="7"/>
  <c r="F7" i="7"/>
  <c r="F11" i="7"/>
  <c r="F15" i="7"/>
  <c r="F19" i="7"/>
  <c r="F23" i="7"/>
  <c r="F27" i="7"/>
  <c r="F31" i="7"/>
  <c r="H9" i="7"/>
  <c r="H13" i="7"/>
  <c r="H17" i="7"/>
  <c r="H21" i="7"/>
  <c r="H25" i="7"/>
  <c r="H29" i="7"/>
  <c r="H33" i="7"/>
  <c r="F8" i="7"/>
  <c r="F12" i="7"/>
  <c r="F16" i="7"/>
  <c r="F20" i="7"/>
  <c r="F24" i="7"/>
  <c r="F28" i="7"/>
  <c r="H10" i="7"/>
  <c r="H18" i="7"/>
  <c r="H26" i="7"/>
  <c r="H34" i="7"/>
  <c r="F13" i="7"/>
  <c r="F21" i="7"/>
  <c r="F29" i="7"/>
  <c r="I7" i="7"/>
  <c r="E25" i="13" s="1"/>
  <c r="I11" i="7"/>
  <c r="E37" i="13" s="1"/>
  <c r="I15" i="7"/>
  <c r="E49" i="13" s="1"/>
  <c r="I19" i="7"/>
  <c r="E61" i="13" s="1"/>
  <c r="I23" i="7"/>
  <c r="E73" i="13" s="1"/>
  <c r="I27" i="7"/>
  <c r="E85" i="13" s="1"/>
  <c r="I31" i="7"/>
  <c r="E97" i="13" s="1"/>
  <c r="I8" i="7"/>
  <c r="E28" i="13" s="1"/>
  <c r="I12" i="7"/>
  <c r="E40" i="13" s="1"/>
  <c r="I16" i="7"/>
  <c r="E52" i="13" s="1"/>
  <c r="I20" i="7"/>
  <c r="E64" i="13" s="1"/>
  <c r="I24" i="7"/>
  <c r="E76" i="13" s="1"/>
  <c r="I28" i="7"/>
  <c r="E88" i="13" s="1"/>
  <c r="I32" i="7"/>
  <c r="E100" i="13" s="1"/>
  <c r="I9" i="7"/>
  <c r="E31" i="13" s="1"/>
  <c r="I13" i="7"/>
  <c r="E43" i="13" s="1"/>
  <c r="I17" i="7"/>
  <c r="E55" i="13" s="1"/>
  <c r="I21" i="7"/>
  <c r="E67" i="13" s="1"/>
  <c r="I25" i="7"/>
  <c r="E79" i="13" s="1"/>
  <c r="I29" i="7"/>
  <c r="E91" i="13" s="1"/>
  <c r="I33" i="7"/>
  <c r="E103" i="13" s="1"/>
  <c r="I6" i="7"/>
  <c r="E22" i="13" s="1"/>
  <c r="I10" i="7"/>
  <c r="E34" i="13" s="1"/>
  <c r="I14" i="7"/>
  <c r="E46" i="13" s="1"/>
  <c r="I18" i="7"/>
  <c r="E58" i="13" s="1"/>
  <c r="I22" i="7"/>
  <c r="E70" i="13" s="1"/>
  <c r="I26" i="7"/>
  <c r="E82" i="13" s="1"/>
  <c r="I30" i="7"/>
  <c r="E94" i="13" s="1"/>
  <c r="I34" i="7"/>
  <c r="E106" i="13" s="1"/>
  <c r="D7" i="7"/>
  <c r="D25" i="13" s="1"/>
  <c r="D11" i="7"/>
  <c r="D37" i="13" s="1"/>
  <c r="D15" i="7"/>
  <c r="D49" i="13" s="1"/>
  <c r="D19" i="7"/>
  <c r="D61" i="13" s="1"/>
  <c r="D23" i="7"/>
  <c r="D73" i="13" s="1"/>
  <c r="D27" i="7"/>
  <c r="D85" i="13" s="1"/>
  <c r="D31" i="7"/>
  <c r="D97" i="13" s="1"/>
  <c r="E9" i="7"/>
  <c r="E13" i="7"/>
  <c r="E17" i="7"/>
  <c r="E21" i="7"/>
  <c r="E25" i="7"/>
  <c r="E29" i="7"/>
  <c r="E33" i="7"/>
  <c r="G7" i="7"/>
  <c r="G11" i="7"/>
  <c r="G15" i="7"/>
  <c r="G19" i="7"/>
  <c r="G23" i="7"/>
  <c r="G27" i="7"/>
  <c r="G31" i="7"/>
  <c r="D8" i="7"/>
  <c r="D28" i="13" s="1"/>
  <c r="D12" i="7"/>
  <c r="D40" i="13" s="1"/>
  <c r="D16" i="7"/>
  <c r="D52" i="13" s="1"/>
  <c r="D20" i="7"/>
  <c r="D64" i="13" s="1"/>
  <c r="D24" i="7"/>
  <c r="D76" i="13" s="1"/>
  <c r="D28" i="7"/>
  <c r="D88" i="13" s="1"/>
  <c r="D32" i="7"/>
  <c r="D100" i="13" s="1"/>
  <c r="E6" i="7"/>
  <c r="E10" i="7"/>
  <c r="E14" i="7"/>
  <c r="E18" i="7"/>
  <c r="E22" i="7"/>
  <c r="E26" i="7"/>
  <c r="E30" i="7"/>
  <c r="E34" i="7"/>
  <c r="G8" i="7"/>
  <c r="G12" i="7"/>
  <c r="G16" i="7"/>
  <c r="G20" i="7"/>
  <c r="G24" i="7"/>
  <c r="G28" i="7"/>
  <c r="G32" i="7"/>
  <c r="D9" i="7"/>
  <c r="D31" i="13" s="1"/>
  <c r="D13" i="7"/>
  <c r="D43" i="13" s="1"/>
  <c r="D17" i="7"/>
  <c r="D55" i="13" s="1"/>
  <c r="D21" i="7"/>
  <c r="D67" i="13" s="1"/>
  <c r="D25" i="7"/>
  <c r="D79" i="13" s="1"/>
  <c r="D29" i="7"/>
  <c r="D91" i="13" s="1"/>
  <c r="D33" i="7"/>
  <c r="D103" i="13" s="1"/>
  <c r="E7" i="7"/>
  <c r="E11" i="7"/>
  <c r="E15" i="7"/>
  <c r="E19" i="7"/>
  <c r="E23" i="7"/>
  <c r="E27" i="7"/>
  <c r="E31" i="7"/>
  <c r="G9" i="7"/>
  <c r="G13" i="7"/>
  <c r="G17" i="7"/>
  <c r="G21" i="7"/>
  <c r="G25" i="7"/>
  <c r="G29" i="7"/>
  <c r="G33" i="7"/>
  <c r="D6" i="7"/>
  <c r="D22" i="13" s="1"/>
  <c r="D10" i="7"/>
  <c r="D34" i="13" s="1"/>
  <c r="D14" i="7"/>
  <c r="D46" i="13" s="1"/>
  <c r="D18" i="7"/>
  <c r="D58" i="13" s="1"/>
  <c r="D22" i="7"/>
  <c r="D70" i="13" s="1"/>
  <c r="D26" i="7"/>
  <c r="D82" i="13" s="1"/>
  <c r="D30" i="7"/>
  <c r="D94" i="13" s="1"/>
  <c r="D34" i="7"/>
  <c r="D106" i="13" s="1"/>
  <c r="E8" i="7"/>
  <c r="E12" i="7"/>
  <c r="E16" i="7"/>
  <c r="E20" i="7"/>
  <c r="E24" i="7"/>
  <c r="E28" i="7"/>
  <c r="E32" i="7"/>
  <c r="G6" i="7"/>
  <c r="G10" i="7"/>
  <c r="G14" i="7"/>
  <c r="G22" i="7"/>
  <c r="G26" i="7"/>
  <c r="G30" i="7"/>
  <c r="G18" i="7"/>
  <c r="G34" i="7"/>
  <c r="F5" i="7"/>
  <c r="H5" i="7"/>
  <c r="E5" i="7"/>
  <c r="D5" i="7"/>
  <c r="D19" i="13" s="1"/>
  <c r="G5" i="7"/>
</calcChain>
</file>

<file path=xl/sharedStrings.xml><?xml version="1.0" encoding="utf-8"?>
<sst xmlns="http://schemas.openxmlformats.org/spreadsheetml/2006/main" count="968" uniqueCount="501">
  <si>
    <t>Amenazas</t>
  </si>
  <si>
    <t>Impactos</t>
  </si>
  <si>
    <t>Año horizonte</t>
  </si>
  <si>
    <t>Análisis de riesgos</t>
  </si>
  <si>
    <t>Vulnerabilidad actual</t>
  </si>
  <si>
    <t>Localidad</t>
  </si>
  <si>
    <t>Nombre del activo/instalación seleccionada</t>
  </si>
  <si>
    <t>Descripción del área seleccionada</t>
  </si>
  <si>
    <t>Descripción</t>
  </si>
  <si>
    <t>Variable</t>
  </si>
  <si>
    <t>Fuente</t>
  </si>
  <si>
    <t>Inundaciones fluviales</t>
  </si>
  <si>
    <t>Inundaciones costeras</t>
  </si>
  <si>
    <t>Operaciones básicas</t>
  </si>
  <si>
    <t>Tipo</t>
  </si>
  <si>
    <t>Edificio/activo físico</t>
  </si>
  <si>
    <t>Cadena de valor</t>
  </si>
  <si>
    <t>&lt;Insertar filas para añadir otro tipo de procesos&gt;</t>
  </si>
  <si>
    <t>Red de suministro y demanda</t>
  </si>
  <si>
    <t>Área de estudio</t>
  </si>
  <si>
    <t>&lt;Insertar filas para añadir otros elementos singulares&gt;</t>
  </si>
  <si>
    <t>Elemento singular (especificar)</t>
  </si>
  <si>
    <t>Periodo temporal considerado</t>
  </si>
  <si>
    <t>Fecha</t>
  </si>
  <si>
    <t>Consecuencias del impacto</t>
  </si>
  <si>
    <t>Invierno 2011</t>
  </si>
  <si>
    <t>Inundaciones en las oficinas</t>
  </si>
  <si>
    <t>Sin acceso a la oficina
Se paralizaron las actividades principales de la organización
Coste de limpieza y reparaciones.</t>
  </si>
  <si>
    <t>La construcción se suspendió durante 2 días.
Imposibilidad de acabar la obra en tiempo
Incremento de costes por penalizaciones</t>
  </si>
  <si>
    <t xml:space="preserve">Paralización de operación con grúas por seguridad. </t>
  </si>
  <si>
    <t>Octubre de 2013</t>
  </si>
  <si>
    <t>Modificación de la frecuencia/duración del evento</t>
  </si>
  <si>
    <t>Olas de calor</t>
  </si>
  <si>
    <t>Olas de frío</t>
  </si>
  <si>
    <t>Precipitaciones intensas</t>
  </si>
  <si>
    <t>¿Evento ocurrido en el pasado? (ver vulnerabilidad actual)</t>
  </si>
  <si>
    <t>¿Evento ocurrido en el pasado?</t>
  </si>
  <si>
    <t>Sí</t>
  </si>
  <si>
    <t>No</t>
  </si>
  <si>
    <t>Consecuencias</t>
  </si>
  <si>
    <t>Probabilidad</t>
  </si>
  <si>
    <t>Riesgo</t>
  </si>
  <si>
    <t>Grado</t>
  </si>
  <si>
    <t>Muy probable</t>
  </si>
  <si>
    <t>Bastante probable</t>
  </si>
  <si>
    <t>Probable</t>
  </si>
  <si>
    <t>Poco probable</t>
  </si>
  <si>
    <t>Improbable</t>
  </si>
  <si>
    <t>Puntuación</t>
  </si>
  <si>
    <t>Seguridad y salud</t>
  </si>
  <si>
    <t>Economía</t>
  </si>
  <si>
    <t>Mercado</t>
  </si>
  <si>
    <t>Logística</t>
  </si>
  <si>
    <t>Edificio/instalación</t>
  </si>
  <si>
    <t>Producción/Equipamiento</t>
  </si>
  <si>
    <t>Muy grave</t>
  </si>
  <si>
    <t>Pérdidas humanas o daños humanos muy graves.</t>
  </si>
  <si>
    <t>Repercusiones muy graves (cierre o renovación total).</t>
  </si>
  <si>
    <t>Grave</t>
  </si>
  <si>
    <t>Daños humanos graves</t>
  </si>
  <si>
    <t>Repercusiones graves (contemplándose la posibilidad de cierre).</t>
  </si>
  <si>
    <t>Repercusiones notables.</t>
  </si>
  <si>
    <t>Daños humanos menores</t>
  </si>
  <si>
    <t>Repercusiones asumibles.</t>
  </si>
  <si>
    <t>Sin daños humanos</t>
  </si>
  <si>
    <t>Sin repercusiones.</t>
  </si>
  <si>
    <t>Repercusiones muy graves. Parada de producción/servicios completa.</t>
  </si>
  <si>
    <t>Afectada la viabilidad a largo plazo del negocio</t>
  </si>
  <si>
    <t>Pérdida de fuente de materia prima o canal de distribución que amenaza el negocio.</t>
  </si>
  <si>
    <t xml:space="preserve">Repercusiones graves. Parada de producción/servicios larga. </t>
  </si>
  <si>
    <t>Se requieren medidas para la viabilidad del negocio</t>
  </si>
  <si>
    <t>Interrupción de fuente de materia prima o canal de distribución que afecta al negocio.</t>
  </si>
  <si>
    <t>Repercusiones notables. Parada de producción/servicios de varios días.</t>
  </si>
  <si>
    <t>Sin crecimiento del negocio</t>
  </si>
  <si>
    <t>Componentes de la cadena de suministro requieren atención.</t>
  </si>
  <si>
    <t>El negocio puede crecer lentamente.</t>
  </si>
  <si>
    <t>Dificultades aisladas en la cadena de suministro de fácil solución</t>
  </si>
  <si>
    <t>Sin afección al crecimiento del negocio</t>
  </si>
  <si>
    <t>No hay afecciones en la cadena de suministro.</t>
  </si>
  <si>
    <t>CONSECUENCIA</t>
  </si>
  <si>
    <t>PROBABILIDAD</t>
  </si>
  <si>
    <t>Riesgo (Tabla 3)</t>
  </si>
  <si>
    <t>Muy alto</t>
  </si>
  <si>
    <t>Alto</t>
  </si>
  <si>
    <t>Medio</t>
  </si>
  <si>
    <t>Bajo</t>
  </si>
  <si>
    <t>Subida del nivel del mar</t>
  </si>
  <si>
    <t>Daños humanos mínimos</t>
  </si>
  <si>
    <t>Repercusiones mínimas.</t>
  </si>
  <si>
    <t>El negocio se ve afectado de forma mínima.</t>
  </si>
  <si>
    <t>Dificultades mínimas en la cadena de suministro de fácil solución</t>
  </si>
  <si>
    <t>Muy bajo</t>
  </si>
  <si>
    <t>Nulo</t>
  </si>
  <si>
    <t>Receptor</t>
  </si>
  <si>
    <t>Distancia mínima a elemento dentro del alcance</t>
  </si>
  <si>
    <t>Temporales costeros</t>
  </si>
  <si>
    <t>&lt;Insertar filas para añadir otras amenazas potenciales&gt;</t>
  </si>
  <si>
    <t>Amenaza que ha afectado a la organización</t>
  </si>
  <si>
    <t>Análisis histórico de amenazas</t>
  </si>
  <si>
    <t>Impacto que generó la amenaza</t>
  </si>
  <si>
    <t>Operaciones básicas del sistema</t>
  </si>
  <si>
    <t>¿Se considera para el análisis de riesgos?</t>
  </si>
  <si>
    <t>Impactos potenciales</t>
  </si>
  <si>
    <t>Receptor detalle</t>
  </si>
  <si>
    <t>Trabajadores</t>
  </si>
  <si>
    <t>Edificio</t>
  </si>
  <si>
    <t>Economía de producción</t>
  </si>
  <si>
    <t>Producción/operación</t>
  </si>
  <si>
    <t>Economía de mercado</t>
  </si>
  <si>
    <t>Servicios públicos</t>
  </si>
  <si>
    <t>&lt;Insertar filas aquí en caso necesario&gt;</t>
  </si>
  <si>
    <t>&lt;Insertar aquí el mismo número de filas insertadas en la tabla de identificación de impactos y arrastrar desde la última fila con datos&gt;</t>
  </si>
  <si>
    <t>Numeración</t>
  </si>
  <si>
    <t>Priorización sin duplicados</t>
  </si>
  <si>
    <t>Variables climáticas</t>
  </si>
  <si>
    <t>Régimen térmico</t>
  </si>
  <si>
    <t>Régimen pluviométrico</t>
  </si>
  <si>
    <t>Velocidad del viento</t>
  </si>
  <si>
    <t>Humedad atmosférica</t>
  </si>
  <si>
    <t>Alteraciones de las masas de agua</t>
  </si>
  <si>
    <t>Radiación solar incidente</t>
  </si>
  <si>
    <t>Aumento de la radiación solar incidente</t>
  </si>
  <si>
    <t>Calentamiento del mar</t>
  </si>
  <si>
    <t>Ascenso del nivel medio del mar</t>
  </si>
  <si>
    <t>Acidificación de los oceanos</t>
  </si>
  <si>
    <t>Amenazas que pueden afectar a la organización</t>
  </si>
  <si>
    <t>El alcance geográfico delimita la ubicación donde se van a desarrollar las tareas que engloban cada una de las fases del proyecto. Los riesgos climáticos que afectarán al área seleccionada dependerán directamente del alcance geográfico seleccionado (por ejemplo, una instalación alejada de la costa no va a ser afectada por la subida del nivel del mar).</t>
  </si>
  <si>
    <t xml:space="preserve">El alcance geográfico de este proyecto se encuentra limitado a la CAPV, por lo tanto, para la definición del alcance de la organización se debe tener en cuenta que activo o instalación dentro de la CAPV se considera como prioritario y en consecuencia se quiere actuar sobre él. </t>
  </si>
  <si>
    <t>Para la definición del alcance operativo se debe tener en cuenta en que fases/tareas se producen los principales impactos por amenazas climáticas en cada organización y determinar el alcance de acuerdo a los niveles que afecten de manera directa sobre la organización.</t>
  </si>
  <si>
    <r>
      <rPr>
        <b/>
        <sz val="10"/>
        <color theme="1"/>
        <rFont val="Calibri"/>
        <family val="2"/>
        <scheme val="minor"/>
      </rPr>
      <t>1.    Operaciones básicas:</t>
    </r>
    <r>
      <rPr>
        <sz val="10"/>
        <color theme="1"/>
        <rFont val="Calibri"/>
        <family val="2"/>
        <scheme val="minor"/>
      </rPr>
      <t xml:space="preserve"> el cambio climático tiene consecuencias directas sobre las instalaciones de producción de negocios y edificios.</t>
    </r>
  </si>
  <si>
    <t>Herramienta de análisis de riesgos climáticos</t>
  </si>
  <si>
    <t>Geográfico</t>
  </si>
  <si>
    <t>Operacional</t>
  </si>
  <si>
    <t>Exposición</t>
  </si>
  <si>
    <t>Identificación de impactos</t>
  </si>
  <si>
    <t>Análisis de impactos</t>
  </si>
  <si>
    <t>1.1. Alcance geográfico</t>
  </si>
  <si>
    <t>1.2. Alcance operacional</t>
  </si>
  <si>
    <t>3. Vulnerabilidad actual</t>
  </si>
  <si>
    <t>2.1. Definición del año horizonte</t>
  </si>
  <si>
    <t>Alcance seleccionado</t>
  </si>
  <si>
    <t>3.1. Contexto: exposición a amenazas localizadas geograficamente</t>
  </si>
  <si>
    <t>3.2. Análisis histórico de amenazas</t>
  </si>
  <si>
    <t>Periodo temporal considerado (periodos de las proyecciones del IPCC)</t>
  </si>
  <si>
    <t>Definir del año horizonte para el cual la organización desea hacer el estudio de análisis de riesgos.</t>
  </si>
  <si>
    <t xml:space="preserve">El año horizonte considera en función de diferentes criterios entre los que se pueden encontrar la vida útil de la instalación o infraestructura definida en el paso anterior (alcance) o el periodo de amortización. </t>
  </si>
  <si>
    <t xml:space="preserve">El IPCC, en su último informe de evaluación del año 2014, ha desarrollado 4 tipos de proyecciones climáticas que detallan como pueden evolucionar las emisiones en función de diferentes escenarios socioeconómicos y constituyen un instrumento apropiado para analizar de qué manera influirán las fuerzas determinantes en las emisiones futuras, y para evaluar el margen de incertidumbre de dicho análisis. </t>
  </si>
  <si>
    <t>Estos escenarios, denominados Sendas Representativas de Concentración (RCP, por sus siglas en inglés), son los siguientes:</t>
  </si>
  <si>
    <t xml:space="preserve">·         RCP2.6: corresponde a un forzamiento radiativo de 2.6 W/m2  en el año 2100. </t>
  </si>
  <si>
    <t xml:space="preserve">·         RCP4.5: corresponde a un forzamiento radiativo de 4.5 W/ m2  en el año 2100. </t>
  </si>
  <si>
    <t xml:space="preserve">·         RCP6.0: corresponde a un forzamiento radiativo de 6.0 W/ m2  en el año 2100. </t>
  </si>
  <si>
    <t xml:space="preserve">·         RCP8.5: corresponde a un forzamiento radiativo de 8.5 W/ m2  en el año 2100. </t>
  </si>
  <si>
    <t>Cada RCP tiene asociada una base de datos de alta resolución espacial de emisiones de sustancias contaminantes (clasificadas por sectores), de emisiones y concentraciones de gases de efecto invernadero y de usos de suelo hasta el año 2100, basada en una combinación de modelos de distinta complejidad de la química atmosférica y del ciclo del carbono.</t>
  </si>
  <si>
    <t xml:space="preserve">Por otro lado, si dentro del alcance definido hay elementos de especial relevancia para la organización con diferente vida útil al del área de estudio completo, incluirlos igualmente dentro de la tabla de datos. </t>
  </si>
  <si>
    <t>Este apartado pretende ser un elemento de contraste del proceso de análisis de riesgos climáticos.</t>
  </si>
  <si>
    <t>Aunque el clima no cambie lo proyectado, las organizaciones pueden ser vulnerables a las condiciones climáticas extremas actuales, por ello, es especialmente relevante conocer las amenazas y los riesgos a los que se enfrentan cada organización a día de hoy. Entre los principales objetivos de este proceso se encuentra el proporcionar los conocimientos necesarios para ayudar a pensar cómo podría afectar el cambio climático a su organización.</t>
  </si>
  <si>
    <t>Por lo tanto, si un sistema se encuentra más expuesto a un determinado riesgo su vulnerabilidad aumentará al igual que si su exposición es baja su vulnerabilidad también lo será. Un hecho relevante con este concepto es que la exposición a un cierto riesgo puede ser nula (por ejemplo, de nuevo, una instalación o activo a una distancia considerable de la costa y que por lo tanto la subida del nivel del mar no le afectará), su vulnerabilidad al cambio climático también lo será y por lo tanto no será necesario hacer el proceso de análisis de riesgo para este riesgo en concreto.</t>
  </si>
  <si>
    <t>Para asociar una exposición como nula, las evidencias deben ser claras, como la expuesta en el ejemplo anterior, si no es así resulta preferible hacer igualmente el análisis de riesgos para esa amenaza. En este sentido, unicamente se puede evaluar la exposición de las amenazas que se encuentran localizadas geográficamente como las inundaciones por crecidas de ríos (fuviales), las inundaciones costeras, los deslizamientos de tierras puntuales, etc.)</t>
  </si>
  <si>
    <t>Este proceso no debe centrarse únicamente en registros de hitos históricos de eventos extremos sino también en el conocimiento experto de todos los trabajadores de la organización (por ejemplo, siguiendo con el ejemplo anterior, un problema en las maquinarias debido a una ola de calor que no necesariamente tiene porque aparecer en la recopilación de eventos adjunta).</t>
  </si>
  <si>
    <t>Se presentan las primeras filas a modo de ejemplo</t>
  </si>
  <si>
    <t>Tablas de evaluación del riesgo climático</t>
  </si>
  <si>
    <t>Periodos temporales de las proyecciones del IPCC.</t>
  </si>
  <si>
    <t>Tabla 1 - Amenazas climáticas en la CAPV</t>
  </si>
  <si>
    <t>Amenazas que pueden afectar a la organización (Tabla 1)</t>
  </si>
  <si>
    <t>Para el análisis histórico de amenazas el foco debe ubicarse sobre las consecuencias que dichos eventos nos generaron en nuestra organización y la forma de solventarlos. Este ejercicio no requiere recursos extensos o experiencia técnica pero tiene beneficios adicionales como ayudarnos a identificar posibles umbrales críticos (por ejemplo, temperatura máxima para que la maquinaria funcione correctamente, nivel del agua a en el que un río desborda), identificar posibles acciones o mejoras en base a la respuesta a amenazas anteriores o priorizar ciertas áreas de la organización sobre otras.</t>
  </si>
  <si>
    <t>Proyecciones climáticas</t>
  </si>
  <si>
    <t>El riesgo se define como la posibilidad de consecuencias cuando algo de valor está en juego representado como la probabilidad de ocurrencia multiplicado por sus consecuencias.</t>
  </si>
  <si>
    <r>
      <t xml:space="preserve">La </t>
    </r>
    <r>
      <rPr>
        <b/>
        <sz val="11"/>
        <color theme="1"/>
        <rFont val="Calibri"/>
        <family val="2"/>
        <scheme val="minor"/>
      </rPr>
      <t>probabilidad</t>
    </r>
    <r>
      <rPr>
        <sz val="11"/>
        <color theme="1"/>
        <rFont val="Calibri"/>
        <family val="2"/>
        <scheme val="minor"/>
      </rPr>
      <t xml:space="preserve"> consiste en la posibilidad de que se produzca un resultado específico, cuando pueda ser estimado de manera probabilística.
</t>
    </r>
  </si>
  <si>
    <r>
      <t xml:space="preserve">Las </t>
    </r>
    <r>
      <rPr>
        <b/>
        <sz val="11"/>
        <color theme="1"/>
        <rFont val="Calibri"/>
        <family val="2"/>
        <scheme val="minor"/>
      </rPr>
      <t xml:space="preserve">consecuencias </t>
    </r>
    <r>
      <rPr>
        <sz val="11"/>
        <color theme="1"/>
        <rFont val="Calibri"/>
        <family val="2"/>
        <scheme val="minor"/>
      </rPr>
      <t>son los efectos en los sistemas naturales o humanos. 
Resultan de la interacción entre las amenazas climáticas que ocurren en un periodo específico de tiempo y la vulnerabilidad de un sistema expuesto.</t>
    </r>
  </si>
  <si>
    <t>Una vez finalizada la identificación de impactos así como su análisis cualitativo, el proceso final para la evaluación del riesgo consiste en cuantificar los dos conceptos que engloban el riesgo. Este proceso debe sustentarse en los diferentes ejercicios que se ha venido desarrollando en la herramienta:</t>
  </si>
  <si>
    <t>Muchos de los impactos potenciales a los que una organización se tendrá que enfrentar en el futuro serán insignificantes y, por lo tanto, no merecerá la pena su actuación al menos a corto plazo. Con el fin de que la respuesta a la adaptación al cambio climático sea proporcionada y eficaz, es necesario priorizar unicamente los impactos significativos.</t>
  </si>
  <si>
    <t>En este apartado por lo tanto se describen los dos procesos que participan en la priorización de riesgos e impactos significativos:</t>
  </si>
  <si>
    <t>·         Identificación de posibles impactos futuros</t>
  </si>
  <si>
    <t>·         Asignación de la importancia de los impactos identificados</t>
  </si>
  <si>
    <t>Con la finalidad de convertirse en una organización bien adaptada a los riesgos climáticos futuros es necesario identificar los posibles impactos y oportunidades  para todas las funciones de la organización que englobe el alcance definido previamente.</t>
  </si>
  <si>
    <t>Recomendaciones:</t>
  </si>
  <si>
    <t xml:space="preserve">2. Asegurarse de identificar todas las posibles consecuencias de cada impacto teniendo en cuenta las interrelaciones entre diferentes actividades, la sensibilidad de diferentes actividades o funciones y su capacidad de adaptación en un clima cambiante. </t>
  </si>
  <si>
    <t>3. Empezar trabajando sobre amenazas que ya hemos identificado como potenciales (ver pestaña vulnerabilidad actual).</t>
  </si>
  <si>
    <t>Cambios proyectados en el futuro (ver proyecciones climáticas)</t>
  </si>
  <si>
    <t>Incremento de las precipitaciones intensas en torno a un 10% en el área de estudio.</t>
  </si>
  <si>
    <t>·       Identificación de los impactos que pueden afectar a la organización (paso 4.1)</t>
  </si>
  <si>
    <t>·       Tablas de definiciones genéricas de la probabilidad y las consecuencias (tablas 2 y 3 de la pestaña "Tablas riesgo".</t>
  </si>
  <si>
    <t>·       Vulnerabilidad actual del sistema, centrándose en la exposición, sensibilidad y capacidad de adaptación del sistema (paso 3).</t>
  </si>
  <si>
    <t>·       Proyecciones climáticas a futuro (ver pestaña "Proyecciones climáticas").</t>
  </si>
  <si>
    <t>Tabla 2 - Receptores de los impactos</t>
  </si>
  <si>
    <t>Tabla 5 - Riesgo climático</t>
  </si>
  <si>
    <t>Receptor detalle (Tabla 2)</t>
  </si>
  <si>
    <t>Edificio
Producción/operación
Economía de producción</t>
  </si>
  <si>
    <t>-</t>
  </si>
  <si>
    <t>Se presentan las primeras filas a modo de ejemplo:</t>
  </si>
  <si>
    <r>
      <t>Las proyecciones sugieren que habrá un incremento medio de las temperaturas de entre 1,5</t>
    </r>
    <r>
      <rPr>
        <sz val="11"/>
        <color theme="1"/>
        <rFont val="Calibri"/>
        <family val="2"/>
      </rPr>
      <t>°</t>
    </r>
    <r>
      <rPr>
        <i/>
        <sz val="7.7"/>
        <color theme="1"/>
        <rFont val="Calibri"/>
        <family val="2"/>
      </rPr>
      <t>C</t>
    </r>
    <r>
      <rPr>
        <i/>
        <sz val="11"/>
        <color theme="1"/>
        <rFont val="Calibri"/>
        <family val="2"/>
        <scheme val="minor"/>
      </rPr>
      <t xml:space="preserve"> a 6°C.</t>
    </r>
  </si>
  <si>
    <t>Temperaturas excesivas en las oficinas</t>
  </si>
  <si>
    <t>Horario más flexible significa que la oficina estará más horas abierta y por lo tanto apoyo a los clientes durante más tiempo.</t>
  </si>
  <si>
    <t>Condiciones inconfortables de trabajo.
Incremento de los costes en climatización.</t>
  </si>
  <si>
    <t>Edificio
Economía de producción</t>
  </si>
  <si>
    <t>Sin acceso a la oficina.
Paralización de las actividades principales de la organización.
Coste de limpieza y reparaciones.</t>
  </si>
  <si>
    <r>
      <t xml:space="preserve">En la siguiente tabla se presentan una serie de ejemplos a modo ilustrativo para cada nivel del alcance operacional. </t>
    </r>
    <r>
      <rPr>
        <b/>
        <sz val="10"/>
        <color theme="1"/>
        <rFont val="Calibri"/>
        <family val="2"/>
        <scheme val="minor"/>
      </rPr>
      <t>Rellenar, eliminar o añadir</t>
    </r>
    <r>
      <rPr>
        <sz val="10"/>
        <color theme="1"/>
        <rFont val="Calibri"/>
        <family val="2"/>
        <scheme val="minor"/>
      </rPr>
      <t xml:space="preserve"> las filas necesarias con el fin de adaptarlo exclusivamente a cada organización.</t>
    </r>
  </si>
  <si>
    <r>
      <t xml:space="preserve">La </t>
    </r>
    <r>
      <rPr>
        <b/>
        <sz val="10"/>
        <color theme="1"/>
        <rFont val="Calibri"/>
        <family val="2"/>
        <scheme val="minor"/>
      </rPr>
      <t>exposición</t>
    </r>
    <r>
      <rPr>
        <sz val="10"/>
        <color theme="1"/>
        <rFont val="Calibri"/>
        <family val="2"/>
        <scheme val="minor"/>
      </rPr>
      <t xml:space="preserve"> se define como la presencia de las personas, medios de vida, especies o ecosistemas, funciones ambientales, servicios y recursos, infraestructuras y activos económicos, sociales o culturales que podrían ser afectados de manera adversa y, como ya se ha definido anteriormente, se encuentra directamente relacionada con la vulnerabilidad.</t>
    </r>
  </si>
  <si>
    <r>
      <t xml:space="preserve">La vulnerabilidad ha sido definida por el IPPC como la propensión o predisposición a verse afectados de manera adversa. La vulnerabilidad abarca una variedad de conceptos y elementos entre los que se incluyen la </t>
    </r>
    <r>
      <rPr>
        <b/>
        <sz val="10"/>
        <color theme="1"/>
        <rFont val="Calibri"/>
        <family val="2"/>
        <scheme val="minor"/>
      </rPr>
      <t>sensibilidad</t>
    </r>
    <r>
      <rPr>
        <sz val="10"/>
        <color theme="1"/>
        <rFont val="Calibri"/>
        <family val="2"/>
        <scheme val="minor"/>
      </rPr>
      <t xml:space="preserve"> o susceptibilidad al daño, la falta de </t>
    </r>
    <r>
      <rPr>
        <b/>
        <sz val="10"/>
        <color theme="1"/>
        <rFont val="Calibri"/>
        <family val="2"/>
        <scheme val="minor"/>
      </rPr>
      <t>capacidad para hacer frente y adaptarse y la exposición</t>
    </r>
    <r>
      <rPr>
        <sz val="10"/>
        <color theme="1"/>
        <rFont val="Calibri"/>
        <family val="2"/>
        <scheme val="minor"/>
      </rPr>
      <t>.</t>
    </r>
  </si>
  <si>
    <t>Proyecciones climáticas disponibles</t>
  </si>
  <si>
    <t>Selección del escenario de emisiones</t>
  </si>
  <si>
    <t>Selección de escenario de emisiones</t>
  </si>
  <si>
    <t>El IPCC, en su último informe de evaluación del año 2014, ha desarrollado 4 tipos de proyecciones climáticas que detallan como pueden evolucionar las emisiones en función de diferentes escenarios socioeconómicos.</t>
  </si>
  <si>
    <t>Estos escenarios se estructuran en tres periodos a futuro, por lo que el alcance de la organización debe ir en línea con los diferentes horizontes temporales propuestos por el IPCC.</t>
  </si>
  <si>
    <t>Escenarios de emisiones</t>
  </si>
  <si>
    <t>RCP2.6</t>
  </si>
  <si>
    <t>RCP4.5</t>
  </si>
  <si>
    <t>RCP6.0</t>
  </si>
  <si>
    <t>RCP8.5</t>
  </si>
  <si>
    <t>·         Existe una baja dispersión en las emisiones para horizontes temporales cercanos (hasta el año 2050).</t>
  </si>
  <si>
    <t>·         Existen proyecciones de escenarios regionalizados para la CAPV con los escenarios RCP4.5 y RCP 8.5.</t>
  </si>
  <si>
    <t>La selección del escenario de emisiones a utilizar debe ser una decisión estratégica de la organización teniendo en cuenta el riesgo que desea asumir.</t>
  </si>
  <si>
    <t>En cualquier caso, se recomienda la selección de un escenario intermedio (RCP4.5) por las siguientes razones:</t>
  </si>
  <si>
    <t>·         Actualmente el escenario RCP4.5 parece el más realista de acuerdo al contexto internacional.</t>
  </si>
  <si>
    <t>Proyecciones a nivel global de los principales indicadores climáticos.</t>
  </si>
  <si>
    <t>AEMET, Proyecciones climáticas para el siglo XXI 
http://www.aemet.es/es/serviciosclimaticos/cambio_climat</t>
  </si>
  <si>
    <t>IPCC, 5º Informe de evaluación (2014) 
http://www.ipcc.ch/report/ar5/wg2/</t>
  </si>
  <si>
    <t>BANCO MUNDIAL, Climate Change Knowledge Portal 
http://sdwebx.worldbank.org/climateportal</t>
  </si>
  <si>
    <t>Escenarios de emisiones regionalizados para la CAPV</t>
  </si>
  <si>
    <t>Focalización estratégica para la elaboración de la Estrategia Vasca frente al Cambio Climático</t>
  </si>
  <si>
    <t>Cambios e impactos climáticos en la CAPV hasta el año 2100.</t>
  </si>
  <si>
    <t>Proyecciones regionalizadas para la CAPV con una resolución de 1kmx1km para los escenarios de emisiones de IPCC RCP4.5 y RCP8.5.</t>
  </si>
  <si>
    <t>Proyecciones nacionales de indicadores de temperatura y precipitaciones.</t>
  </si>
  <si>
    <t>Se recomienda en la medida de lo posible utilizar siempre proyecciones locales regionalizadas.</t>
  </si>
  <si>
    <t>Compendio de fuentes oficiales de proyecciones de emisiones desde un nivel mundial, hasta nivel nacional y local.</t>
  </si>
  <si>
    <r>
      <t xml:space="preserve">Los niveles se deben seleccionar por su nivel de importancia. En este sentido, </t>
    </r>
    <r>
      <rPr>
        <b/>
        <sz val="10"/>
        <color theme="1"/>
        <rFont val="Calibri"/>
        <family val="2"/>
        <scheme val="minor"/>
      </rPr>
      <t>se debe partir del nivel base seleccionando en detalle las diferentes operaciones básicas que se desarrollan en cada organización</t>
    </r>
    <r>
      <rPr>
        <sz val="10"/>
        <color theme="1"/>
        <rFont val="Calibri"/>
        <family val="2"/>
        <scheme val="minor"/>
      </rPr>
      <t xml:space="preserve"> (ver tabla de abajo). Una vez que se han detallado todas las operaciones básicas que se consideran relevantes, </t>
    </r>
    <r>
      <rPr>
        <b/>
        <sz val="10"/>
        <color theme="1"/>
        <rFont val="Calibri"/>
        <family val="2"/>
        <scheme val="minor"/>
      </rPr>
      <t>siempre y cuando se considere necesario, se puede seguir ampliando el alcance operacional</t>
    </r>
    <r>
      <rPr>
        <sz val="10"/>
        <color theme="1"/>
        <rFont val="Calibri"/>
        <family val="2"/>
        <scheme val="minor"/>
      </rPr>
      <t xml:space="preserve"> mediante el segundo nivel (cadena de valor) y tercer nivel (red de demanda y suministro).</t>
    </r>
  </si>
  <si>
    <t>Para el desarrollo de este ejercicio se recomienda sustentarse en los diferentes ejercicios que se han venido desarrollando en la herramienta:</t>
  </si>
  <si>
    <t>Dirección</t>
  </si>
  <si>
    <t>¿Se incluye?</t>
  </si>
  <si>
    <t>Datos adicionales</t>
  </si>
  <si>
    <t>Deslizamientos</t>
  </si>
  <si>
    <t>Distancia a zona con alta susceptibilidad a deslizamientos</t>
  </si>
  <si>
    <t>Criterio experto</t>
  </si>
  <si>
    <t>Criterio</t>
  </si>
  <si>
    <t>Distancia a la zona inundable</t>
  </si>
  <si>
    <t>Distancia a zona susceptible a deslizamientos (m)</t>
  </si>
  <si>
    <t>&lt;Incluir otras amenazas que se puedan localizar geograficamente&gt;</t>
  </si>
  <si>
    <t>Alcance y recopilación de datos</t>
  </si>
  <si>
    <t>1.3. Toma de datos</t>
  </si>
  <si>
    <t>Toma de datos</t>
  </si>
  <si>
    <t>En este sentido, el siguiente cuadro resume parte de la información necesaria para los siguientes pasos del análisis. Igualmente, con la finalidad de particularizar el análisis a cada caso se pueden insertar más filas para incluir la información que se considere como relevante en linea con la actualmente propuesta.</t>
  </si>
  <si>
    <t>A más de 500 metros de distancia de una zona inundable no se considera como un riesgo potencial.</t>
  </si>
  <si>
    <t>A más de 200 metros de distancia a una zona susceptible a deslizamientos no se considera como un riesgo potencial.</t>
  </si>
  <si>
    <t>Altura sobre el nivel del mar</t>
  </si>
  <si>
    <t>A más de 20 metros sobre el nivel del mar no se considera como un riesgo potencial.</t>
  </si>
  <si>
    <t>1. Involucrar al mayor número de personas posible. En algunos casos también puede ser conveniente involucrar a agentes externos puesto que pueden estar igualmente expuestos a riesgos climáticos (logística, mercado, etc.)</t>
  </si>
  <si>
    <t>Amenazas que pueden afectar a la organización en un futuro (Tabla 1)</t>
  </si>
  <si>
    <t>Distancia a la costa o masa de agua conectada al mar</t>
  </si>
  <si>
    <t>A más de 500 metros de distancia a la costa o masa de agua afectada por las mareas (conectada con el mar) no se considera como como un riesgo potencial.</t>
  </si>
  <si>
    <t>Cambios estacionales en las precipitaciones medias</t>
  </si>
  <si>
    <t>Impactos negativos</t>
  </si>
  <si>
    <t>Impactos positivos y oportunidades</t>
  </si>
  <si>
    <t>Datos generales</t>
  </si>
  <si>
    <t>CIF/NIF</t>
  </si>
  <si>
    <t>Nombre y apellidos</t>
  </si>
  <si>
    <t>Teléfono de contacto</t>
  </si>
  <si>
    <t>Email de contacto</t>
  </si>
  <si>
    <t>Año del análisis</t>
  </si>
  <si>
    <t>Cargo dentro de la organización</t>
  </si>
  <si>
    <t>No aplica</t>
  </si>
  <si>
    <t>Servicios de mantenimiento y auxiliares</t>
  </si>
  <si>
    <t>Las estructuras físicas pueden verse afectadas por exposición a condiciones meteorológicas extremas que comprometan el diseño o la integridad del activo o simplemente causando un daño físico. Por otro lado, el cambio climático puede afectar igualmente sobre la eficacia o eficiencia de los procesos de producción, coste de las operaciones, actividades de mantenimiento o la calidad de un producto.
En cada una de las operaciones básicas contempladas dentro del alcance incluir una descripción detallada del proceso</t>
  </si>
  <si>
    <t>De forma genérica, los impactos se pueden categorizar en tres niveles por su nivel de impacto:</t>
  </si>
  <si>
    <r>
      <rPr>
        <b/>
        <sz val="10"/>
        <color theme="1"/>
        <rFont val="Calibri"/>
        <family val="2"/>
        <scheme val="minor"/>
      </rPr>
      <t xml:space="preserve">3.    Cadena de valor: </t>
    </r>
    <r>
      <rPr>
        <sz val="10"/>
        <color theme="1"/>
        <rFont val="Calibri"/>
        <family val="2"/>
        <scheme val="minor"/>
      </rPr>
      <t xml:space="preserve">interrupción de servicios públicos que puedan afectar a la cadena de suministro como redes de distribución de electricidad, de abastecimiento de agua o alcantarillado, logística de entrega de los productos, suministro de insumos, etc. </t>
    </r>
  </si>
  <si>
    <t>Consumo de materias primas y materiales y demanda de productos y servicios</t>
  </si>
  <si>
    <r>
      <rPr>
        <b/>
        <sz val="10"/>
        <color theme="1"/>
        <rFont val="Calibri"/>
        <family val="2"/>
        <scheme val="minor"/>
      </rPr>
      <t>2.    Consumo de materias primas y materiales y demanda de productos y servicios:</t>
    </r>
    <r>
      <rPr>
        <sz val="10"/>
        <color theme="1"/>
        <rFont val="Calibri"/>
        <family val="2"/>
        <scheme val="minor"/>
      </rPr>
      <t xml:space="preserve"> el cambio climático puede afectar a la calidad o la cantidad de los insumos en la producción o la demanda de un producto o servicio. Por ejemplo, la demanda de refrigeración en los meses de verano es probable que aumente o la demanda de productos de interacción directa con el comprador durante el invierno puede decaer en algunas zonas.</t>
    </r>
  </si>
  <si>
    <t>Suministro de materias primas y materiales</t>
  </si>
  <si>
    <t>Consumo de materias primas y/o materiales</t>
  </si>
  <si>
    <t>Demanda de productos y/o servicios</t>
  </si>
  <si>
    <t>Consumo de electricidad, agua, combustibles, etc.</t>
  </si>
  <si>
    <t>Suministro de electricidad, agua, combustibles, etc.</t>
  </si>
  <si>
    <t>Proceso de producción o servicio</t>
  </si>
  <si>
    <t>Infraestructuras de transporte externas</t>
  </si>
  <si>
    <t>Cota sobre el nivel del mar (m)</t>
  </si>
  <si>
    <t>Geoeuskadi &gt; URA &gt; Capa de inundabilidad.</t>
  </si>
  <si>
    <t>Tipo de terreno predominante</t>
  </si>
  <si>
    <t>Geoeuskadi &gt; Medio Ambiente &gt; Geología &gt; Litología</t>
  </si>
  <si>
    <t>Dato (m)</t>
  </si>
  <si>
    <t>Una vez definidos los alcances geográficos y operacionales la siguiente tarea se centra en recopilar la información que pueda ayudar a comenzar a definir por un lado la vulnerabilidad actual del sistema y por otro lado el análisis de riesgos climáticos a futuro.</t>
  </si>
  <si>
    <t>Geoeuskadi &gt; Medio Ambiente &gt; Erosión &gt; Erosión potencial según el modelo RUSLE</t>
  </si>
  <si>
    <t>Erosión potencial de la zona de estudio</t>
  </si>
  <si>
    <t>Nieve</t>
  </si>
  <si>
    <t>Oleaje</t>
  </si>
  <si>
    <t>Detalle</t>
  </si>
  <si>
    <t>Evento de precipitaciones extremas</t>
  </si>
  <si>
    <t>Temperatura media</t>
  </si>
  <si>
    <t>Precipitaciones extremas</t>
  </si>
  <si>
    <t>Intensidad y frecuencia de las nieblas</t>
  </si>
  <si>
    <t>Evaporación</t>
  </si>
  <si>
    <t>Temperatura del mar</t>
  </si>
  <si>
    <t>Nivel medio del mar</t>
  </si>
  <si>
    <t>Evento de fuertes vientos de hasta 200 km/h</t>
  </si>
  <si>
    <t>1. Alcance</t>
  </si>
  <si>
    <t>2. Año horizonte</t>
  </si>
  <si>
    <t>4. Proyecciones climáticas</t>
  </si>
  <si>
    <t>4.1. Proyecciones climáticas disponibles</t>
  </si>
  <si>
    <t>4.2. Selección del escenario de emisiones</t>
  </si>
  <si>
    <t>5. Análisis de riesgos</t>
  </si>
  <si>
    <t>5.1. Identificación de impactos: análisis cualitativo</t>
  </si>
  <si>
    <t>5.2. Evaluación de impactos negativos: análisis cuantitativo</t>
  </si>
  <si>
    <t>Resultados priorizados</t>
  </si>
  <si>
    <t>6. Análisis medidas de adaptación al cambio climático</t>
  </si>
  <si>
    <t>Medida</t>
  </si>
  <si>
    <t>¿Se considera?</t>
  </si>
  <si>
    <t>Potencial de reducción de las consecuencias del impacto</t>
  </si>
  <si>
    <t>Aporte de cobeneficios (ambientales, sociales, etc.)</t>
  </si>
  <si>
    <t>Viabilidad económica</t>
  </si>
  <si>
    <t>Contribución (%)</t>
  </si>
  <si>
    <t>Priorización</t>
  </si>
  <si>
    <t>6.1. Compendio y priorización de medidas de adaptación al cambio climático</t>
  </si>
  <si>
    <t>4.2. Identificación de impactos: análisis cualitativo</t>
  </si>
  <si>
    <t>Resultados del análisis de riesgos climáticos</t>
  </si>
  <si>
    <t>Resultados de la priorización de medidas de adaptación al cambio climático</t>
  </si>
  <si>
    <t>Instalaciones de aplicación</t>
  </si>
  <si>
    <t>Fecha de inicio de los trabajos</t>
  </si>
  <si>
    <t>Duración prevista de los trabajos</t>
  </si>
  <si>
    <t>Enfoque de la medida</t>
  </si>
  <si>
    <t>Impacto relacionado</t>
  </si>
  <si>
    <t>Riesgo asociado (resultado de análisis de riesgos climáticos)</t>
  </si>
  <si>
    <t>Territorio histórico</t>
  </si>
  <si>
    <t>Distancia mínima a una masa de agua en transición (m)</t>
  </si>
  <si>
    <t>Distancia a la costa</t>
  </si>
  <si>
    <t>Es muy probable que suceda o puede ocurrir varias veces al año.</t>
  </si>
  <si>
    <t>Es probable que suceda o puede ocurrir una vez al año.</t>
  </si>
  <si>
    <t>Es tan probable que suceda como que no o puede ocurrir una vez cada 10 años.</t>
  </si>
  <si>
    <t>Es improbable que suceda o puede ocurrir una vez cada 25 años.</t>
  </si>
  <si>
    <t>Es muy improbable que suceda en los próximos 25 años.</t>
  </si>
  <si>
    <t>Viabilidad técnica</t>
  </si>
  <si>
    <t>Amenaza relacionada</t>
  </si>
  <si>
    <t>Medidas de adaptación al cambio climático</t>
  </si>
  <si>
    <t>Importante</t>
  </si>
  <si>
    <t>Moderado</t>
  </si>
  <si>
    <t>Daños humanos importantes</t>
  </si>
  <si>
    <t>Mínimo</t>
  </si>
  <si>
    <t>Medidas (ver compendio de medidas)</t>
  </si>
  <si>
    <t>Más información</t>
  </si>
  <si>
    <t>Añadir amenaza relacionada</t>
  </si>
  <si>
    <t>Añadir descripción</t>
  </si>
  <si>
    <t>Añadir más información</t>
  </si>
  <si>
    <t>Añadir medidas adicionales</t>
  </si>
  <si>
    <t>Formato de reporte (IKS eeM)</t>
  </si>
  <si>
    <t>Valoración medidas</t>
  </si>
  <si>
    <t>¿Requiere actuación? (Hasta 3 medidas por impacto)</t>
  </si>
  <si>
    <t>Análisis de medidas</t>
  </si>
  <si>
    <t>Compendio y priorización de medidas de adaptación al cambio climático</t>
  </si>
  <si>
    <t>Compendio de medidas</t>
  </si>
  <si>
    <t>Resultados riesgos</t>
  </si>
  <si>
    <t>Resultados medidas</t>
  </si>
  <si>
    <t>Dato mínimo (m)</t>
  </si>
  <si>
    <t>Distancia mínima a zona inundable (m)</t>
  </si>
  <si>
    <t>Descripción/detalle ubicación de mayor exposición</t>
  </si>
  <si>
    <t>Descripción/detalle otras ubicaciones</t>
  </si>
  <si>
    <t>&lt;Incluir en el caso de disponer multiples ubicaciones&gt;</t>
  </si>
  <si>
    <t>El objetivo de este apartado, por lo tanto, es priorizar medidas de adaptación al cambio climático siguiendo los siguientes pasos:</t>
  </si>
  <si>
    <t>1. Decidir para cada impacto si se requiere actuación o no, es decir, si se asumen las consecuencias asociadas o por el contrario se quiere actuar sobre dicho impacto.</t>
  </si>
  <si>
    <t>Una vez análizados los riesgos potenciales, el siguiente paso es reducirlo implementando medidas de adaptación específicas en función de cada amenaza. En la herramienta, para cada impacto existe la posibilidad de implementar hasta un máximo de tres medidas.</t>
  </si>
  <si>
    <t>2. Decidir que medida o medidas de adaptación se ajustan más a los requerimientos de la organización para cada amenaza sobre la que se requiere actuación. En este sentido, en la pestaña "Compendio de medidas" hay un listado con medidas genéricas de adaptación al cambio climático así como la posibilidad de incluir nuevas medidas particularizadas para caso de estudio.</t>
  </si>
  <si>
    <t>Adaptación de las normas de diseño, mantenimiento y explotación de infraestructuras</t>
  </si>
  <si>
    <t>El objetivo de esta revisión es adaptar las edificaciones, infraestructuras y sistemas de transporte a las condiciones climáticas futuras y fomentar una mayor resistencia a los efectos de los fenómenos meteorológicos extremos. Las nuevas normas sustituirían a las existentes para el diseño, mantenimiento y operación de la infraestructura de transporte.</t>
  </si>
  <si>
    <t>http://climate-adapt.eea.europa.eu/metadata/case-studies/adaptation-of-french-standards-for-design-maintenance-and-operation-of-transport-infrastructures</t>
  </si>
  <si>
    <t>Reducción de la demanda de agua y/o restricciones en los consumos</t>
  </si>
  <si>
    <t>En caso de escasez de agua puntual se puede recurrir a la restricción de ciertos usos del agua como riego de jardines o lavado de coches, bien limitando la disponibilidad puntual del agua o bien reduciendo la presión de suministro por debajo de la requerida.
Si la escasez del agua es permanente, se puede recurrir a otro tipo de medidas de ahorro como la recogida de aguas de lluvia, aguas grises o desalinización.</t>
  </si>
  <si>
    <t>http://climate-adapt.eea.europa.eu/metadata/adaptation-options/water-restrictions-and-consumption-cuts</t>
  </si>
  <si>
    <t>http://www.water.org.uk/consumers/tubs</t>
  </si>
  <si>
    <t>http://ec.europa.eu/environment/water/quantity/pdf/dmp_report.pdf</t>
  </si>
  <si>
    <t>Adaptación de los planes de manejo de incendios</t>
  </si>
  <si>
    <t>Actividades que van desde la prevención y la alerta temprana los incendios hasta su extinción con acciones como la reducción del combustible natural, rehabilitación de ecosistemas dañados, etc.</t>
  </si>
  <si>
    <t>http://climate-adapt.eea.europa.eu/metadata/adaptation-options/adaptation-of-fire-management-plans</t>
  </si>
  <si>
    <t>http://www.fireadapted.org/~/media/Fire%20Adapted/Files/FAC%20Reference%20Guide%202014%20FINAL%20reduced%202.pdf</t>
  </si>
  <si>
    <t>Planificación integrada del suelo</t>
  </si>
  <si>
    <t>La planificación integrada del suelo es una estrategia para evitar ciertos impactos que nos genera el clima como las inundaciones, sequías o tormentas así como para evitar la exposición de los elementos más valiosos.
Por ejemplo modificando los cambios de uso del suelo de forma que afecte positivamente al balance hídrico regional se influirá sobre el proceso de evapotranspiración controlando la velocidad del flujo superficial y en consecuencia las inundaciones.
La forestación, el mantenimiento de los humedales o la introducción de otro tipo de cultivos también pueden ayudar a reducir las inudaciones o sequías.
Otra acción relacionada con la planificación integrada del suelo es la restricción a las construcción en zonas de riesgo por inundación, deslizamientos o avalanchas de nieve.</t>
  </si>
  <si>
    <t>http://climate-adapt.eea.europa.eu/metadata/adaptation-options/adaptation-of-integrated-land-use-planning</t>
  </si>
  <si>
    <t>http://www.apfm.info/publications/tools/APFM_Tool_07.pdf</t>
  </si>
  <si>
    <t>Sistemas agroforestales y silvopastoriles</t>
  </si>
  <si>
    <t>Educación ambiental y sensibilización frente al cambio climático</t>
  </si>
  <si>
    <t>Sistema de alerta temprana</t>
  </si>
  <si>
    <t>Herramientas financieras para la gestión del riesgo climático</t>
  </si>
  <si>
    <t>Subir la cota de nuevas construcciones, instalaciones, etc.</t>
  </si>
  <si>
    <t>Infraestructuras verdes</t>
  </si>
  <si>
    <t>Sistemas de compuertas temporales</t>
  </si>
  <si>
    <t xml:space="preserve">Reducción de la demanda de agua de la agricultura a través de la introducción de nuevas tecnologías eficientes de riego </t>
  </si>
  <si>
    <t>Reubicación de instalaciones o infraestructuras con una alta exposición</t>
  </si>
  <si>
    <t>Manejo eficiente del agua en el ámbito forestal</t>
  </si>
  <si>
    <t>Adaptación de edificios mediante criterios de eficiencia energética</t>
  </si>
  <si>
    <t>Impulsar el cambio en los calendarios de siembra para minimizar riesgos climáticos</t>
  </si>
  <si>
    <t>Fomentar el uso de sistemas de cultivo para la reducción del estrés térmico</t>
  </si>
  <si>
    <t>La actividad ganadera es uno de los usos principales del recurso tierra. Los modelos de producción basados en pasturas de monocultivo están asociados con una alta degradación ambiental y una baja productividad animal.
Los sistemas silvopastoriles representan una alternativa de manejo para la ganadería tradicional, pues le permiten al ganadero brindarle al animal una mayor variedad en su alimentación y una mejor oferta forrajera. 
Estos sistemas silvopastoriles combinan árboles con pastos mejorados, e incrementan los efectos benéficos que se generan por las interacciones entre las especies arbóreas y arbustivas, los pastos y los animales.
En este sentido, gracias a este sistema se reducen los riesgos y efectos erosivos de fenómenos naturales como la sequía o el exceso de lluvias. Entre los beneficios más sobresalientes de los sistemas silvopastoriles están la capacidad de mantener la productividad del suelo, la diversificación vegetal en las ganaderías y la proporción de espacios sombreados a los animales. Por sus efectos contra la sequía y contra la fuerte insolación esta medida es asimismo una medida de adaptación al cambio climático.</t>
  </si>
  <si>
    <t>La conciencia pública es importante aumentar el entusiasmo y apoyo, fomentar la libre movilización y la acción, y movilizar los conocimientos y los recursos locales.
A pesar de que la sensibilización a menudo se considera que es importante en las primeras etapas del proceso de adaptación, las investigaciones muestran que los niveles de conciencia fluctúan a través del tiempo bajo la influencia de las variables externas. 
El objetivo final de este tipo de campañas es lograr a largo plazo los cambios de comportamiento duraderos. La sensibilización se dirige al conocimiento de las personas y organizaciones.</t>
  </si>
  <si>
    <t xml:space="preserve">Los Sistemas de Alerta Temprana conocidos como SAT, son un conjunto de procedimientos e instrumentos, a través de los cuales se monitorea una amenaza o evento adverso (natural o antrópico) de carácter previsible, se recolectan y procesan datos e información, ofreciendo pronósticos o predicciones temporales sobre su acción y posibles efectos.
La importancia de un SAT, radica en que permite conocer anticipadamente y con cierto nivel de certeza, en que tiempo y espacio, una amenaza o evento adverso de tipo natural o generado por la actividad humana puede desencadenar situaciones potencialmente peligrosas.
Su objetivo fundamental es reducir o evitar la posibilidad que se produzcan lesiones personales, pérdidas de vidas, daños a los bienes y al ambiente, mediante la aplicación de medidas de protección y reducción de riesgos. </t>
  </si>
  <si>
    <t>Denominado como transferencia del riesgo consiste en adquirir una poliza de seguro frente a uno o varios riesgos climáticos o impactos específicos.Los derivados climáticos son mecanismos financieros que pueden ser utilizados por individuos y empresas como parte de una estrategia global de gestión de riesgos. 
Es aplicable a la mayoría de las empresas, aunque el mayor potencial suele darse en el sector agrícola.
Se trata de una medida que unicamente reduce las consecuencias financieras del riesgo.</t>
  </si>
  <si>
    <t>Subir la cota de algunas instalaciones o nuevas construcciones es una medida simple pero eficaz. A pesar de ser una medida no-regret, si se implementa durante la fase de diseño puede tener unos costes de implementación muy bajos.
Algunos ejemplos pueden ser subir la cota de los enchufes del sistema eléctrico o de la maquinaria del proceso productivo.</t>
  </si>
  <si>
    <t>El almacenamiento de agua en el suelo disminuye los efectos negativos de las sequías. El riego es la forma más utilizada para combatir la deficiencia de agua en el suelo y, en consecuencia, el elevado consumo de agua en la agricultura.
Medidas basadas en el uso de la tecnología en la agricultura, por ejemplo, la siembra directa, o sistemas de cultivo aplicadas para reducir el escurrimiento del agua pueden ayudar a este propósito.
En general, la capacidad de retención de agua de un paisaje agrícola se puede mejorar mediante:
El control y la reconstrucción de los sistemas antiguos de drenaje;
El establecimiento de un régimen de flujo de agua variable;
La rehabilitación y reconstrucción/adaptación de las estructuras morfológicas en los ríos;
La adopción de rotaciones de cultivos especiales y las prácticas agrícolas (sistemas de labranza, manejo de la cobertura del suelo, ec.);</t>
  </si>
  <si>
    <t>Esta medida se encuentra enfocada a la retirada o reubicación de activos, infraestructuras y/o actividades productivas de la ubicación original debido a una alta exposición a riesgos tales como inundaciones, aumento del nivel del mar o tormentas.</t>
  </si>
  <si>
    <t>La relación entre los bosques y el agua es un tema crítico que debe ser una prioridad. Medidas de manejo forestal pueden aumentar el rendimiento hídrico, regular el flujo de agua, y reducir el estrés por sequía de un bosque.
Las medidas relacionadas con los bosques existentes incluyen:
Reducción de la densidad de soporte de carga;
Menor duración de los ciclos de corte;
La plantación de especies de madera dura;
La repoblación forestal.</t>
  </si>
  <si>
    <t xml:space="preserve">La incorporación de criterios de adaptación al cambio climático en edificación y a una escala urbana resulta fundamental para garantizar la eficiencia en el uso de los recursos energéticos. 
Una estrategia adecuada puede ser fomentar sinergias entre la adaptación de los edificios al cambio climático y la mitigación de sus emisiones de GEI, y así reconocer los múltiples beneficios potenciales. 
En edificación hay intervenciones de bajo coste que pueden generar un mayor confort térmico y reducir las necesidades de climatización: instalación de toldos y dobles ventanas, tejados y fachadas de alta reflectancia (tejados blancos), etc.  </t>
  </si>
  <si>
    <t>http://climate-adapt.eea.europa.eu/metadata/adaptation-options/agro-forestry-and-crop-diversification</t>
  </si>
  <si>
    <t>http://www.fao.org/docrep/017/i3182e/i3182e00.pdf</t>
  </si>
  <si>
    <t>http://s1.fontagro.org/proyectos/dise%C3%B1o-de-sistemas-silvopastoriles-como-estrategia-para-la-adaptaci%C3%B3n-y-mitigaci%C3%B3n-al-camb</t>
  </si>
  <si>
    <t>http://climate-adapt.eea.europa.eu/metadata/adaptation-options/awareness-campaigns-for-behavioural-change</t>
  </si>
  <si>
    <t>http://siteresources.worldbank.org/SOCIALPROTECTION/Publications/20847129/SRMWBApproachtoSP.pdf</t>
  </si>
  <si>
    <t>http://www.mapama.gob.es/es/cambio-climatico/temas/educacion-formacion-sensibilizacion-del-publico/</t>
  </si>
  <si>
    <t>http://climate-adapt.eea.europa.eu/metadata/adaptation-options/cliff-stabilisation</t>
  </si>
  <si>
    <t>https://www.giz.de/expertise/downloads/giz2013-es-adaptacion-basada-en-los-ecosistemas.pdf</t>
  </si>
  <si>
    <t>http://climate-adapt.eea.europa.eu/metadata/adaptation-options/establishment-and-restoration-of-riparian-buffer-s</t>
  </si>
  <si>
    <t>http://climate-adapt.eea.europa.eu/metadata/adaptation-options/establishment-of-early-warning-systems</t>
  </si>
  <si>
    <t>http://www.meted.ucar.edu/communities/hazwarnsys/ffewsrg_es/FF_EWS.portada.pdf</t>
  </si>
  <si>
    <t>http://climate-adapt.eea.europa.eu/metadata/adaptation-options/monitoring-modelling-and-forecasting-systems</t>
  </si>
  <si>
    <t>http://climate-adapt.eea.europa.eu/metadata/adaptation-options/financial-tools-for-risk-management</t>
  </si>
  <si>
    <t>http://climate-adapt.eea.europa.eu/metadata/adaptation-options/floating-and-amphibious-housing</t>
  </si>
  <si>
    <t>http://climate-adapt.eea.europa.eu/metadata/adaptation-options/green-spaces-and-corridors-in-urban-areas</t>
  </si>
  <si>
    <t>http://www.eea.europa.eu/publications/urban-adaptation-to-climate-change#tab-figures-used</t>
  </si>
  <si>
    <t>http://climate-adapt.eea.europa.eu/metadata/adaptation-options/groynes-breakwaters-and-artificial-reefs</t>
  </si>
  <si>
    <t>http://climate-adapt.eea.europa.eu/metadata/adaptation-options/improved-water-retention-in-agricultural-areas</t>
  </si>
  <si>
    <t>http://climate-adapt.eea.europa.eu/metadata/adaptation-options/improvement-of-irrigation-efficiency</t>
  </si>
  <si>
    <t>http://climate-adapt.eea.europa.eu/metadata/adaptation-options/water-sensitive-forest-management</t>
  </si>
  <si>
    <t>http://www.mma.gob.cl/1304/articles-55879_InstrumentoFinalCC_Silvoagropecuario.pdf</t>
  </si>
  <si>
    <t>Amenazas relacionadas</t>
  </si>
  <si>
    <t>X</t>
  </si>
  <si>
    <t>Regeneración forestal</t>
  </si>
  <si>
    <t>Establecer nuevos calendarios de siembra acorde con las nuevas condiciones climáticas imperantes  para  las  distintas  especies  y  promover  su  adopción  de  parte  de  los 
agricultores.
Los cambios esperados en las variables climáticas tendrán impacto sobre los procesos fenológicos de los cultivos, lo que hace necesario adaptar sus fechas de siembra y cosecha, de modo de maximizar el rendimiento en los cultivos sin afectar la calidad de los productos.</t>
  </si>
  <si>
    <t>Facilitar el uso de técnicas eficaces para la reducción del estrés térmico en situaciones donde las altas temperaturas amenacen los rendimientos o la calidad de la producción.
 Fomentar el uso de mallas reductoras de la radiación, considerando los umbrales luminosos de cada cultivo, o bien, la inclusión de especies arbóreas de poca densidad de copa en las áreas cultivadas, lo que permite viabilizar el cultivo de especies arbustivas o herbáceas más intolerantes a las elevadas cargas térmicas y radiativas. 
Fomentar el uso de acolchado de jardinería, asociado con la implementación o gestión de riego tecnificado.</t>
  </si>
  <si>
    <t xml:space="preserve">La regeneración forestal comprende tres tareas: 
La selección de las espécies arbóreas y su procedencia; 
Los cambios en la composición de las especies y; 
Las tecnologías para la regeneración de los bosques.
Una selección de rangos más amplios de especies y diversidad genética puede mejorar la capacidad de adaptación de los bosques al cambio climático de manera autónoma. Esta diversidad puede ser apoyada por el uso de técnicas de regeneración artificial o natural. Igualmente, la preparación del suelo,  la procedencia de las especies y el control de las malezas es de gran importancia para una exitosa regeneración forestal. </t>
  </si>
  <si>
    <t>Plan de contingencia de emergencias</t>
  </si>
  <si>
    <t>Cambio de suministrador de servicios o materias primas</t>
  </si>
  <si>
    <t>Teletrabajo</t>
  </si>
  <si>
    <t>El propósito de un plan de contingencias es contar con procedimientos para el manejo de emergencias en casos de catástrofes y amenazas mayores para proteger el personal, minimizar el daño a las operaciones y equipos, así como reducir la magnitud de la interrupción del servicio.
La Función principal de un Plan de Contingencia es la continuidad de las operaciones y reducir al máximo los tiempos de afección, definiendo una pronta respuesta y una correcta identificación de roles durante la misma. En este sentido, una correcta evaluación de los riesgos facilita la identificación de los actores que se incluirán en el plan. 
Un Plan de Contingencia debe ser exhaustivo pero sin entrar en demasiados detalles, debe ser de fácil lectura y cómodo de actualizar, eminentemente debe ser operativo y debe expresar claramente lo que hay que hacer, por quien y cuando.</t>
  </si>
  <si>
    <t>http://www.bvsde.paho.org/bvsade/fulltext/manual_peem/planes.pdf</t>
  </si>
  <si>
    <t>http://www.ifrc.org/en/what-we-do/disaster-management/preparing-for-disaster/disaster-preparedness-tools/contingency-planning-and-disaster-response-planning/</t>
  </si>
  <si>
    <t>https://ec.europa.eu/agriculture/external-studies/euro-forests_en</t>
  </si>
  <si>
    <t>Desde una perspectiva más indirecta, los impactos sobre la cadena de valor pueden suponer un gran reto para la organización (interrupción de servicios públicos que puedan afectar a la cadena de suministro como redes de distribución de electricidad, de abastecimiento de agua o alcantarillado, logística de entrega de los productos, suministro de insumos, etc.). En este sentido, una buena práctica para reducir e incluso anular ese riesgo indirecto puede ser un cambio de suministrador de servicios o de materias primas a uno con menor exposición.</t>
  </si>
  <si>
    <t>Cambio de rutas de suministro de materias primas o entrega de productos</t>
  </si>
  <si>
    <t>Si se diseñan adecuadamente, las infraestructuras verdes urbanas pueden tener efectos positivos para la salud humana y la adaptación al cambio climático.
En este sentido, la capacidad de la vegetación para retener el agua es una característica importante de la prevención de inundaciones que pueden reducir las crecidas así como mejorar la ventilación urbana proporcionamdo refrigeración a través de sombreado y aumentando la evapotranspiración, lo que reduce el efecto de isla de calor que se produce en muchas ciudades.
Las técnicas incluyen, por ejemplo, los techos verdes y las paredes que utilizan la vegetación en los tejados y fachadas de edificios para proporcionar refrigeración en verano y aislamiento térmico en invierno.</t>
  </si>
  <si>
    <t>Normalmente se trata de un tipo específico de compuertas diseñadas con el fin de proteger las zonas detrás de las barreras frente a las inundaciones. Este tipo de barreras se abren y permiten el paso libre, pero se cierran cuando la tierra está bajo la amenaza de inundaciones.
Se pueden distinguir entre sistemas de protección temporales, instalados durante un evento de inundación y eliminados cuando los niveles han disminuido, y sistemas de protección desmontables, que se encuentran pre-instalados por partes y solo puede ser desplegado en una ubicación específica.
Ambos sistemas requieren una planificación previa para asegurarse que pueden proporcionar una defensa efectiva. Los sistemas temporales requieren normalmente las actividades de la mayoría de los operativos en su despliegue, sin embargo son los más versátiles y con mayor capacidad de adaptación a diferentes situaciones y escenarios.</t>
  </si>
  <si>
    <t>Desde una perspectiva más indirecta, los impactos sobre la cadena de valor pueden suponer un gran reto para la organización. En este sentido, una buena práctica para reducir ese riesgo indirecto puede ser un cambio en las rutas de suministro de las materias primas o en la logística de entrega de productos por zonas donde la exposición a ciertos riesgos localizados geograficamente sea menor.</t>
  </si>
  <si>
    <t>http://blogs.iadb.org/cambioclimatico/2015/03/06/los-beneficios-verdes-del-teletrabajo/</t>
  </si>
  <si>
    <t>La importancia de un sistema de alerta temprana radica en que permite conocer anticipadamente y con cierto nivel de certeza, en que tiempo y espacio, una amenaza o evento adverso de tipo natural o generado por la actividad humana puede desencadenar situaciones potencialmente peligrosas.
En este sentido, iniciativas como el teletrabajo se presentan como herramientas muy versatiles que permiten reducir los riesgos potencialmente peligrosos que afectarían a los trabajadores.
El teletrabajo abre un nuevo camino, no sólo por sus efectos en la calidad de vida y la productividad, sino porque sería una alternativa de reducción de emisiones asociadas a desplazamientos motorizados, uso de papel e impresiones y viajes de negocios, todos ellos reemplazados por una cultura de trabajo cada vez más virtual así como una reducción de los riesgos climáticos asociados al desplazamiento de los trabajadores hasta su puesto de trabajo.</t>
  </si>
  <si>
    <t>Medidas de estabilización de laderas</t>
  </si>
  <si>
    <t>Protección costera con barreras</t>
  </si>
  <si>
    <t>Los ecosistemas saludables pueden reducir los impactos de los desastres naturales, ya que proporcionan protección física cuando ocurren, así como alternativas de subsistencia una vez pasado el desastre. 
Los manglares y humedales pueden servir de barreras naturales frente a las condiciones climáticas extremas y de ayuda a la hora de regular las inundaciones. Con frecuencia, el coste de mantenimiento de estos amortiguadores naturales es menor y, en determinadas circunstancias, dichos mecanismos pueden resultar tan eficaces como las construcciones artificiales, como por ejemplo los diques o las paredes de hormigón. 
Igualmente, las playas y arenales actúan como barreras naturales frenando el oleaje y los posibles eventos extremos asociados. Los sucesos naturales como las tormentas y los huracanes juegan un papel muy importante en su dinámica, elevando el nivel medio del mar y generando procesos de erosión intensa.
Este tipo de prácticas se engloba dentro del concepto de adaptación basada en ecosistemas (AbE). El propósito de la gestión, conservación y restauración sostenible de este tipo de ecosistemas es mantener y aumentar la resiliencia y reducir la vulnerabilidad de los ecosistemas y las personas. Al mismo tiempo, puede vincularse con la mitigación del cambio climático, dado que estos ecosistemas manejados adecuadamente tienen el potencial de secuestrar y almacenar carbono.
Por otro lado, entre las medidas exclusivamente de ingeniería se pueden encontrar los diques, espolones o muros de contención marinos.</t>
  </si>
  <si>
    <t>En el proceso de estabilización de taludes, siempre que sea posible, se debe priorizar el uso de medidas denominadas preventivas o blandas, denominado adaptación basada en ecosistemas (AbE), frente a las medidas exclusivamente de ingeniería. Las medidas blandas son aquellas que contribuyen a la reducción de la vulnerabilidad pero muchas veces de una manera indirecta. 
En este sentido, existen medidas de bioingeniería tales como mantas y redes vegetadas, hidrosiembras, fajinas, plantaciones de cobertura, etc. mediante las que se consigue mejorar la estabilización de taludes y laderas restableciendo o aumentando la cubierta forestal en las tierras escarpadas que han sido afectadas por corrimientos reducirá el riesgo de que estos se repitan en el futuro.
Otro tipo de medidas pueden ser actuaciones de remodelación de la geometría de los taludes, que permitan la disminución de la pendiente y/o de la longitud de ladera con el fin de conseguir taludes estables, tales como el descabezado de taludes, la retirada de materiales inestables, el tendido o reperfilado de taludes y el banqueo de los taludes.
Por otro lado, entre las medidas exclusivamente de ingeniería se pueden encontrar los muros de hormigón en masa, muros de escolleras, muros de gabiones, pantallas, anclajes, soil nailing, redes de cable, etc.</t>
  </si>
  <si>
    <t>http://www.wwf.org.co/?226493/Trabajo-movil-para-combatir-el-cambio-climtico</t>
  </si>
  <si>
    <t>Descripción ubicación más vulnerable</t>
  </si>
  <si>
    <t>A más de 500 metros de distancia a la costa no se considera como como un riesgo potencial.</t>
  </si>
  <si>
    <t>Resultado de priorización</t>
  </si>
  <si>
    <t>Geoeuskadi &gt; URA &gt; Capa hidrografía aguas superficiales &gt; Masas de agua costeras de la CAPV</t>
  </si>
  <si>
    <t>Geoeuskadi &gt; URA &gt; Capa hidrografía aguas superficiales &gt; Masas de agua de transición de la CAPV</t>
  </si>
  <si>
    <t>Geoeuskadi &gt; Obtener cota</t>
  </si>
  <si>
    <t>Tabla 4 - Consecuencias de los impactos</t>
  </si>
  <si>
    <t>Probabilidad de la amenaza en base a proyecciones climáticas (Tabla 3)</t>
  </si>
  <si>
    <t>Consecuencias de los impactos (Tabla 4)</t>
  </si>
  <si>
    <t>Tabla 3 - Probabilidad de las amenazas en base a proyecciones climáticas</t>
  </si>
  <si>
    <t>Matriz genérica de riesgos</t>
  </si>
  <si>
    <t>Tabla 6 - Variables de priorización de medidas</t>
  </si>
  <si>
    <t>Definición</t>
  </si>
  <si>
    <t>No genera reducción de las consecuencias del impacto</t>
  </si>
  <si>
    <t>Reduce completamente las consecuencias del impacto</t>
  </si>
  <si>
    <t>No resulta viable económicamente</t>
  </si>
  <si>
    <t>Es totalmente viable económicamente</t>
  </si>
  <si>
    <t>Genera beneficios sociales y ambientales importantes</t>
  </si>
  <si>
    <t>Genera beneficios sociales y ambientales moderados</t>
  </si>
  <si>
    <t>Genera beneficios sociales o ambientales moderados</t>
  </si>
  <si>
    <t>Genera beneficios sociales o ambientales importantes</t>
  </si>
  <si>
    <t>No genera beneficios sociales ni ambientales</t>
  </si>
  <si>
    <t>Es totalmente viable técnicamente</t>
  </si>
  <si>
    <t>No resulta viable técnicamente</t>
  </si>
  <si>
    <t>Presenta barreras técnicas importantes</t>
  </si>
  <si>
    <t>Presenta barreras técnicas moderadas</t>
  </si>
  <si>
    <t>Presenta barreras técnicas mínimas</t>
  </si>
  <si>
    <t>Presenta barreras económicas importantes</t>
  </si>
  <si>
    <t>Presenta barreras económicas moderadas</t>
  </si>
  <si>
    <t>Presenta barreras económicas mínimas</t>
  </si>
  <si>
    <t>Variables (puntuación de 1 a 5) Tabla 6</t>
  </si>
  <si>
    <t>Tablas</t>
  </si>
  <si>
    <t>Datos de identificación de la organización</t>
  </si>
  <si>
    <t>Razón social</t>
  </si>
  <si>
    <t>CP</t>
  </si>
  <si>
    <t>Municipio</t>
  </si>
  <si>
    <t>Provincia</t>
  </si>
  <si>
    <t>Distancia mínima a la masa de agua costera (m)</t>
  </si>
  <si>
    <t>3. Priorizar las medidas seleccionadas en base a un análisis multicriterio semicuantitativo. Se consideran los siguientes criterios (ver definiciones en la pestaña Tablas &gt; Tabla 6):</t>
  </si>
  <si>
    <t>         · Potencial de reducción de las consecuencias del impacto</t>
  </si>
  <si>
    <t>         · Viabilidad técnica</t>
  </si>
  <si>
    <t>         · Aporte de cobeneficios (ambientales, sociales, etc.)</t>
  </si>
  <si>
    <t>         · Viabilidad económica</t>
  </si>
  <si>
    <t>¿Por qué se escoge ese año horizonte?</t>
  </si>
  <si>
    <t>Estado de la acción</t>
  </si>
  <si>
    <t>En implementación</t>
  </si>
  <si>
    <t>Acometida</t>
  </si>
  <si>
    <t>No viable</t>
  </si>
  <si>
    <t>Reduce de forma mínima las consecuencias del impacto</t>
  </si>
  <si>
    <t>Reduce de forma moderada las consecuencias del impacto</t>
  </si>
  <si>
    <t>Reduce de forma notable las consecuencias del impacto</t>
  </si>
  <si>
    <t>Sin previsión</t>
  </si>
  <si>
    <t>En planificación</t>
  </si>
  <si>
    <t>·         Periodo de años comprendido entre 2011 y 2040</t>
  </si>
  <si>
    <t>·         Periodo de años comprendido entre 2041 y 2070</t>
  </si>
  <si>
    <t>·         Periodo de años comprendido entre 2071 y 2100</t>
  </si>
  <si>
    <t>Periodo de años comprendido entre 2011 y 2040</t>
  </si>
  <si>
    <t>Periodo de años comprendido entre 2041 y 2070</t>
  </si>
  <si>
    <t>Periodo de años comprendido entre 2071 y 2100</t>
  </si>
  <si>
    <t>Persona responsable del análisis de riesgos</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</si>
</sst>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0"/>
      <name val="Calibri"/>
      <family val="2"/>
      <scheme val="minor"/>
    </font>
    <font>
      <b/>
      <sz val="16"/>
      <color theme="0"/>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b/>
      <sz val="11"/>
      <name val="Calibri"/>
      <family val="2"/>
      <scheme val="minor"/>
    </font>
    <font>
      <sz val="11"/>
      <name val="Calibri"/>
      <family val="2"/>
      <scheme val="minor"/>
    </font>
    <font>
      <sz val="11"/>
      <color theme="1" tint="0.34998626667073579"/>
      <name val="Calibri"/>
      <family val="2"/>
      <scheme val="minor"/>
    </font>
    <font>
      <sz val="10"/>
      <name val="Calibri"/>
      <family val="2"/>
      <scheme val="minor"/>
    </font>
    <font>
      <sz val="10"/>
      <color theme="1"/>
      <name val="Calibri"/>
      <family val="2"/>
      <scheme val="minor"/>
    </font>
    <font>
      <b/>
      <sz val="10"/>
      <color theme="1"/>
      <name val="Calibri"/>
      <family val="2"/>
      <scheme val="minor"/>
    </font>
    <font>
      <b/>
      <sz val="18"/>
      <color theme="1"/>
      <name val="Calibri"/>
      <family val="2"/>
      <scheme val="minor"/>
    </font>
    <font>
      <b/>
      <sz val="16"/>
      <color theme="1"/>
      <name val="Calibri"/>
      <family val="2"/>
      <scheme val="minor"/>
    </font>
    <font>
      <sz val="8"/>
      <color rgb="FF000000"/>
      <name val="Segoe UI"/>
      <family val="2"/>
    </font>
    <font>
      <b/>
      <sz val="14"/>
      <color theme="0"/>
      <name val="Calibri"/>
      <family val="2"/>
      <scheme val="minor"/>
    </font>
    <font>
      <b/>
      <sz val="24"/>
      <color theme="0"/>
      <name val="Calibri"/>
      <family val="2"/>
      <scheme val="minor"/>
    </font>
    <font>
      <sz val="11"/>
      <color theme="1"/>
      <name val="Calibri"/>
      <family val="2"/>
    </font>
    <font>
      <i/>
      <sz val="7.7"/>
      <color theme="1"/>
      <name val="Calibri"/>
      <family val="2"/>
    </font>
    <font>
      <b/>
      <i/>
      <sz val="11"/>
      <color theme="1"/>
      <name val="Calibri"/>
      <family val="2"/>
      <scheme val="minor"/>
    </font>
  </fonts>
  <fills count="16">
    <fill>
      <patternFill patternType="none"/>
    </fill>
    <fill>
      <patternFill patternType="gray125"/>
    </fill>
    <fill>
      <patternFill patternType="solid">
        <fgColor rgb="FFC5D9F1"/>
        <bgColor indexed="64"/>
      </patternFill>
    </fill>
    <fill>
      <patternFill patternType="solid">
        <fgColor theme="0"/>
        <bgColor indexed="64"/>
      </patternFill>
    </fill>
    <fill>
      <patternFill patternType="solid">
        <fgColor theme="3"/>
        <bgColor indexed="64"/>
      </patternFill>
    </fill>
    <fill>
      <patternFill patternType="solid">
        <fgColor rgb="FFF2F2F2"/>
        <bgColor indexed="64"/>
      </patternFill>
    </fill>
    <fill>
      <patternFill patternType="solid">
        <fgColor rgb="FFFFFFCC"/>
        <bgColor indexed="64"/>
      </patternFill>
    </fill>
    <fill>
      <patternFill patternType="solid">
        <fgColor theme="0" tint="-0.249977111117893"/>
        <bgColor indexed="64"/>
      </patternFill>
    </fill>
    <fill>
      <patternFill patternType="solid">
        <fgColor theme="6"/>
        <bgColor indexed="64"/>
      </patternFill>
    </fill>
    <fill>
      <patternFill patternType="solid">
        <fgColor theme="6" tint="0.59999389629810485"/>
        <bgColor indexed="64"/>
      </patternFill>
    </fill>
    <fill>
      <patternFill patternType="solid">
        <fgColor rgb="FFFFEB84"/>
        <bgColor indexed="64"/>
      </patternFill>
    </fill>
    <fill>
      <patternFill patternType="solid">
        <fgColor rgb="FFFBBE6D"/>
        <bgColor indexed="64"/>
      </patternFill>
    </fill>
    <fill>
      <patternFill patternType="solid">
        <fgColor theme="5" tint="0.39997558519241921"/>
        <bgColor indexed="64"/>
      </patternFill>
    </fill>
    <fill>
      <patternFill patternType="solid">
        <fgColor rgb="FFCA6A68"/>
        <bgColor indexed="64"/>
      </patternFill>
    </fill>
    <fill>
      <patternFill patternType="solid">
        <fgColor theme="0" tint="-4.9989318521683403E-2"/>
        <bgColor indexed="64"/>
      </patternFill>
    </fill>
    <fill>
      <patternFill patternType="solid">
        <fgColor theme="3" tint="0.39997558519241921"/>
        <bgColor indexed="64"/>
      </patternFill>
    </fill>
  </fills>
  <borders count="17">
    <border>
      <left/>
      <right/>
      <top/>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style="thin">
        <color theme="1" tint="0.24994659260841701"/>
      </right>
      <top/>
      <bottom style="thin">
        <color theme="1" tint="0.24994659260841701"/>
      </bottom>
      <diagonal/>
    </border>
    <border>
      <left style="thick">
        <color rgb="FF548DD4"/>
      </left>
      <right/>
      <top style="thick">
        <color rgb="FF548DD4"/>
      </top>
      <bottom/>
      <diagonal/>
    </border>
    <border>
      <left style="thick">
        <color rgb="FF548DD4"/>
      </left>
      <right/>
      <top/>
      <bottom/>
      <diagonal/>
    </border>
    <border>
      <left/>
      <right/>
      <top style="thick">
        <color rgb="FF548DD4"/>
      </top>
      <bottom/>
      <diagonal/>
    </border>
    <border>
      <left/>
      <right style="thick">
        <color rgb="FF548DD4"/>
      </right>
      <top style="thick">
        <color rgb="FF548DD4"/>
      </top>
      <bottom/>
      <diagonal/>
    </border>
    <border>
      <left/>
      <right style="thick">
        <color rgb="FF548DD4"/>
      </right>
      <top/>
      <bottom/>
      <diagonal/>
    </border>
    <border>
      <left style="thick">
        <color rgb="FF548DD4"/>
      </left>
      <right/>
      <top/>
      <bottom style="thick">
        <color rgb="FF548DD4"/>
      </bottom>
      <diagonal/>
    </border>
    <border>
      <left/>
      <right/>
      <top/>
      <bottom style="thick">
        <color rgb="FF548DD4"/>
      </bottom>
      <diagonal/>
    </border>
    <border>
      <left/>
      <right style="thick">
        <color rgb="FF548DD4"/>
      </right>
      <top/>
      <bottom style="thick">
        <color rgb="FF548DD4"/>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right/>
      <top/>
      <bottom style="thin">
        <color theme="1" tint="0.24994659260841701"/>
      </bottom>
      <diagonal/>
    </border>
    <border>
      <left style="thin">
        <color theme="1" tint="0.24994659260841701"/>
      </left>
      <right style="thin">
        <color theme="1" tint="0.24994659260841701"/>
      </right>
      <top/>
      <bottom/>
      <diagonal/>
    </border>
    <border>
      <left/>
      <right/>
      <top style="thin">
        <color theme="1" tint="0.24994659260841701"/>
      </top>
      <bottom style="thin">
        <color theme="1" tint="0.24994659260841701"/>
      </bottom>
      <diagonal/>
    </border>
  </borders>
  <cellStyleXfs count="2">
    <xf numFmtId="0" fontId="0" fillId="0" borderId="0"/>
    <xf numFmtId="0" fontId="4" fillId="0" borderId="0" applyNumberFormat="0" applyFill="0" applyBorder="0" applyAlignment="0" applyProtection="0"/>
  </cellStyleXfs>
  <cellXfs count="169">
    <xf numFmtId="0" fontId="0" fillId="0" borderId="0" xfId="0"/>
    <xf numFmtId="0" fontId="0" fillId="3" borderId="0" xfId="0" applyFill="1"/>
    <xf numFmtId="0" fontId="2" fillId="4" borderId="0" xfId="0" applyFont="1" applyFill="1" applyAlignment="1">
      <alignment horizontal="center" vertical="center"/>
    </xf>
    <xf numFmtId="0" fontId="2" fillId="4" borderId="0" xfId="0" applyFont="1" applyFill="1" applyAlignment="1">
      <alignment horizontal="left" vertical="center"/>
    </xf>
    <xf numFmtId="0" fontId="0" fillId="5" borderId="0" xfId="0" applyFill="1"/>
    <xf numFmtId="0" fontId="0" fillId="3" borderId="1" xfId="0" applyFill="1" applyBorder="1" applyAlignment="1">
      <alignment wrapText="1"/>
    </xf>
    <xf numFmtId="0" fontId="0" fillId="3" borderId="1" xfId="0" applyFill="1" applyBorder="1" applyAlignment="1">
      <alignment vertical="center" wrapText="1"/>
    </xf>
    <xf numFmtId="0" fontId="4" fillId="3" borderId="1" xfId="1" applyFill="1" applyBorder="1" applyAlignment="1">
      <alignment vertical="center" wrapText="1"/>
    </xf>
    <xf numFmtId="0" fontId="0" fillId="3" borderId="0" xfId="0" applyFill="1" applyAlignment="1">
      <alignment vertical="center"/>
    </xf>
    <xf numFmtId="0" fontId="5" fillId="3" borderId="1" xfId="0" applyFont="1" applyFill="1" applyBorder="1" applyAlignment="1">
      <alignment vertical="center" wrapText="1"/>
    </xf>
    <xf numFmtId="17" fontId="5" fillId="3" borderId="1" xfId="0" applyNumberFormat="1" applyFont="1" applyFill="1" applyBorder="1" applyAlignment="1">
      <alignment vertical="center" wrapText="1"/>
    </xf>
    <xf numFmtId="0" fontId="0" fillId="2" borderId="0" xfId="0" applyFill="1" applyAlignment="1">
      <alignment horizontal="left" vertical="center"/>
    </xf>
    <xf numFmtId="0" fontId="0" fillId="3" borderId="1" xfId="0" applyFill="1" applyBorder="1" applyAlignment="1">
      <alignment horizontal="center" vertical="center" wrapText="1"/>
    </xf>
    <xf numFmtId="0" fontId="6" fillId="7" borderId="0" xfId="0" applyFont="1" applyFill="1" applyBorder="1" applyAlignment="1">
      <alignment horizontal="left" vertical="center" wrapText="1"/>
    </xf>
    <xf numFmtId="0" fontId="0" fillId="3" borderId="0" xfId="0" applyFill="1" applyAlignment="1">
      <alignment wrapText="1"/>
    </xf>
    <xf numFmtId="0" fontId="8" fillId="8" borderId="1" xfId="0" applyFont="1" applyFill="1" applyBorder="1" applyAlignment="1">
      <alignment horizontal="center"/>
    </xf>
    <xf numFmtId="0" fontId="8" fillId="9" borderId="1" xfId="0" applyFont="1" applyFill="1" applyBorder="1" applyAlignment="1">
      <alignment horizontal="center"/>
    </xf>
    <xf numFmtId="0" fontId="8" fillId="10" borderId="1" xfId="0" applyFont="1" applyFill="1" applyBorder="1" applyAlignment="1">
      <alignment horizontal="center"/>
    </xf>
    <xf numFmtId="0" fontId="8" fillId="11" borderId="1" xfId="0" applyFont="1" applyFill="1" applyBorder="1" applyAlignment="1">
      <alignment horizontal="center"/>
    </xf>
    <xf numFmtId="0" fontId="8" fillId="12" borderId="1" xfId="0" applyFont="1" applyFill="1" applyBorder="1" applyAlignment="1">
      <alignment horizontal="center"/>
    </xf>
    <xf numFmtId="0" fontId="8" fillId="13" borderId="1" xfId="0" applyFont="1" applyFill="1" applyBorder="1" applyAlignment="1">
      <alignment horizontal="center"/>
    </xf>
    <xf numFmtId="0" fontId="7" fillId="3" borderId="1" xfId="0" applyFont="1" applyFill="1" applyBorder="1" applyAlignment="1">
      <alignment wrapText="1"/>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3" fillId="3" borderId="1" xfId="0" applyFont="1" applyFill="1" applyBorder="1" applyAlignment="1">
      <alignment horizontal="left" vertical="center"/>
    </xf>
    <xf numFmtId="0" fontId="3" fillId="3" borderId="1" xfId="0" applyFont="1" applyFill="1" applyBorder="1" applyAlignment="1">
      <alignment horizontal="center" vertical="center" wrapText="1"/>
    </xf>
    <xf numFmtId="0" fontId="10" fillId="5" borderId="0" xfId="0" applyFont="1" applyFill="1"/>
    <xf numFmtId="0" fontId="0" fillId="2" borderId="0" xfId="0" applyFill="1"/>
    <xf numFmtId="0" fontId="0" fillId="3" borderId="4" xfId="0" applyFill="1" applyBorder="1" applyAlignment="1">
      <alignment vertical="center"/>
    </xf>
    <xf numFmtId="0" fontId="0" fillId="3" borderId="5" xfId="0" applyFill="1" applyBorder="1" applyAlignment="1">
      <alignment vertical="center"/>
    </xf>
    <xf numFmtId="0" fontId="12" fillId="3" borderId="6" xfId="0" applyFont="1" applyFill="1" applyBorder="1" applyAlignment="1">
      <alignment horizontal="center" vertical="center" wrapText="1"/>
    </xf>
    <xf numFmtId="0" fontId="0" fillId="3" borderId="7" xfId="0" applyFill="1" applyBorder="1" applyAlignment="1">
      <alignment vertical="center"/>
    </xf>
    <xf numFmtId="0" fontId="0" fillId="2" borderId="0" xfId="0" applyFill="1" applyAlignment="1">
      <alignment vertical="center"/>
    </xf>
    <xf numFmtId="0" fontId="0" fillId="3" borderId="8" xfId="0" applyFill="1" applyBorder="1" applyAlignment="1">
      <alignment vertical="center"/>
    </xf>
    <xf numFmtId="0" fontId="13" fillId="3" borderId="0" xfId="0" applyFont="1" applyFill="1" applyBorder="1" applyAlignment="1">
      <alignment horizontal="center" vertical="center" wrapText="1"/>
    </xf>
    <xf numFmtId="0" fontId="0" fillId="3" borderId="9" xfId="0" applyFill="1" applyBorder="1"/>
    <xf numFmtId="0" fontId="0" fillId="3" borderId="10" xfId="0" applyFill="1" applyBorder="1"/>
    <xf numFmtId="0" fontId="0" fillId="3" borderId="11" xfId="0" applyFill="1" applyBorder="1"/>
    <xf numFmtId="0" fontId="15" fillId="8" borderId="0" xfId="0" applyFont="1" applyFill="1" applyBorder="1" applyAlignment="1">
      <alignment vertical="center"/>
    </xf>
    <xf numFmtId="0" fontId="1" fillId="4" borderId="0" xfId="0" applyFont="1" applyFill="1" applyAlignment="1">
      <alignment horizontal="left" vertical="center"/>
    </xf>
    <xf numFmtId="0" fontId="7" fillId="8" borderId="0" xfId="0" applyFont="1" applyFill="1" applyBorder="1" applyAlignment="1">
      <alignment horizontal="center" vertical="center"/>
    </xf>
    <xf numFmtId="0" fontId="2" fillId="8" borderId="0" xfId="0" applyFont="1" applyFill="1" applyBorder="1" applyAlignment="1">
      <alignment vertical="center"/>
    </xf>
    <xf numFmtId="0" fontId="16" fillId="4" borderId="0" xfId="0" applyFont="1" applyFill="1" applyAlignment="1">
      <alignment horizontal="left" vertical="center"/>
    </xf>
    <xf numFmtId="0" fontId="0" fillId="5" borderId="0" xfId="0" applyFill="1" applyAlignment="1">
      <alignment horizontal="left" vertical="center"/>
    </xf>
    <xf numFmtId="0" fontId="7" fillId="3" borderId="1" xfId="0" applyFont="1" applyFill="1" applyBorder="1" applyAlignment="1">
      <alignment horizontal="left" vertical="center" wrapText="1"/>
    </xf>
    <xf numFmtId="0" fontId="0" fillId="3" borderId="12" xfId="0" applyFill="1" applyBorder="1" applyAlignment="1">
      <alignment wrapText="1"/>
    </xf>
    <xf numFmtId="0" fontId="7" fillId="3" borderId="1" xfId="0" applyFont="1" applyFill="1" applyBorder="1" applyAlignment="1">
      <alignment vertical="center" wrapText="1"/>
    </xf>
    <xf numFmtId="0" fontId="0" fillId="3" borderId="1" xfId="0" applyFont="1" applyFill="1" applyBorder="1" applyAlignment="1">
      <alignment horizontal="center" vertical="center" wrapText="1"/>
    </xf>
    <xf numFmtId="0" fontId="1" fillId="4" borderId="0" xfId="0" applyFont="1" applyFill="1" applyAlignment="1">
      <alignment horizontal="left" vertical="center" wrapText="1"/>
    </xf>
    <xf numFmtId="0" fontId="0" fillId="3" borderId="0" xfId="0" applyFill="1" applyAlignment="1">
      <alignment vertical="center" wrapText="1"/>
    </xf>
    <xf numFmtId="0" fontId="10" fillId="3" borderId="0" xfId="0" applyFont="1" applyFill="1"/>
    <xf numFmtId="0" fontId="10" fillId="5" borderId="0" xfId="0" applyFont="1" applyFill="1" applyAlignment="1">
      <alignment vertical="center" wrapText="1"/>
    </xf>
    <xf numFmtId="0" fontId="0" fillId="3" borderId="1" xfId="0" applyFont="1" applyFill="1" applyBorder="1" applyAlignment="1">
      <alignment vertical="center" wrapText="1"/>
    </xf>
    <xf numFmtId="0" fontId="0" fillId="3" borderId="12" xfId="0" applyFill="1" applyBorder="1" applyAlignment="1">
      <alignment vertical="center" wrapText="1"/>
    </xf>
    <xf numFmtId="0" fontId="7" fillId="3" borderId="1" xfId="1" applyFont="1" applyFill="1" applyBorder="1" applyAlignment="1">
      <alignment vertical="center" wrapText="1"/>
    </xf>
    <xf numFmtId="0" fontId="0" fillId="3" borderId="3" xfId="0" applyFill="1" applyBorder="1" applyAlignment="1">
      <alignment horizontal="left" vertical="center" wrapText="1"/>
    </xf>
    <xf numFmtId="0" fontId="7" fillId="3" borderId="3" xfId="1" applyFont="1" applyFill="1" applyBorder="1" applyAlignment="1">
      <alignment horizontal="left" vertical="center" wrapText="1"/>
    </xf>
    <xf numFmtId="0" fontId="0" fillId="3" borderId="3" xfId="0" applyFill="1" applyBorder="1" applyAlignment="1">
      <alignment horizontal="center" vertical="center" wrapText="1"/>
    </xf>
    <xf numFmtId="0" fontId="0" fillId="3" borderId="2" xfId="0" applyFill="1" applyBorder="1" applyAlignment="1">
      <alignmen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0" fillId="3" borderId="1" xfId="0" applyFill="1" applyBorder="1" applyAlignment="1">
      <alignment horizontal="left" vertical="center" wrapText="1"/>
    </xf>
    <xf numFmtId="0" fontId="7" fillId="3" borderId="0" xfId="0" applyFont="1" applyFill="1" applyBorder="1" applyAlignment="1">
      <alignment vertical="center" wrapText="1"/>
    </xf>
    <xf numFmtId="0" fontId="7" fillId="3" borderId="0" xfId="0" applyFont="1" applyFill="1" applyBorder="1" applyAlignment="1">
      <alignment horizontal="left" vertical="center" wrapText="1"/>
    </xf>
    <xf numFmtId="0" fontId="1" fillId="4" borderId="0" xfId="0" applyFont="1" applyFill="1" applyAlignment="1">
      <alignment horizontal="center" vertical="center" wrapText="1"/>
    </xf>
    <xf numFmtId="0" fontId="1" fillId="4" borderId="0" xfId="0" applyFont="1" applyFill="1" applyAlignment="1">
      <alignment vertical="center"/>
    </xf>
    <xf numFmtId="0" fontId="1" fillId="15" borderId="0" xfId="0" applyFont="1" applyFill="1" applyAlignment="1">
      <alignment horizontal="center" vertical="center" wrapText="1"/>
    </xf>
    <xf numFmtId="0" fontId="0" fillId="3" borderId="0" xfId="0" applyFill="1" applyAlignment="1">
      <alignment horizontal="center" wrapText="1"/>
    </xf>
    <xf numFmtId="9" fontId="0" fillId="3" borderId="2" xfId="0" applyNumberFormat="1" applyFill="1" applyBorder="1" applyAlignment="1">
      <alignment horizontal="center" vertical="center" wrapText="1"/>
    </xf>
    <xf numFmtId="0" fontId="0" fillId="3" borderId="0" xfId="0" applyFill="1" applyAlignment="1">
      <alignment horizontal="center" vertical="center"/>
    </xf>
    <xf numFmtId="0" fontId="5" fillId="3" borderId="1" xfId="0" applyFont="1" applyFill="1" applyBorder="1" applyAlignment="1">
      <alignment horizontal="left" vertical="center" wrapText="1"/>
    </xf>
    <xf numFmtId="0" fontId="0" fillId="5" borderId="0" xfId="0" applyFill="1" applyAlignment="1">
      <alignment wrapText="1"/>
    </xf>
    <xf numFmtId="0" fontId="0" fillId="3" borderId="2" xfId="0" applyFill="1" applyBorder="1" applyAlignment="1">
      <alignment horizontal="center" vertical="center" wrapText="1"/>
    </xf>
    <xf numFmtId="0" fontId="7" fillId="3" borderId="1" xfId="0" applyFont="1" applyFill="1" applyBorder="1" applyAlignment="1">
      <alignment horizontal="left" vertical="center" wrapText="1"/>
    </xf>
    <xf numFmtId="0" fontId="0" fillId="3" borderId="2" xfId="0" applyFill="1" applyBorder="1" applyAlignment="1">
      <alignment horizontal="center" vertical="center" wrapText="1"/>
    </xf>
    <xf numFmtId="0" fontId="4" fillId="3" borderId="1" xfId="1" applyFill="1" applyBorder="1" applyAlignment="1">
      <alignment horizontal="left" vertical="center" wrapText="1"/>
    </xf>
    <xf numFmtId="0" fontId="3" fillId="3" borderId="1" xfId="0" applyFont="1" applyFill="1" applyBorder="1" applyAlignment="1">
      <alignment horizontal="left" vertical="center" wrapText="1"/>
    </xf>
    <xf numFmtId="0" fontId="1" fillId="4" borderId="14" xfId="0" applyFont="1" applyFill="1" applyBorder="1" applyAlignment="1">
      <alignment vertical="center"/>
    </xf>
    <xf numFmtId="9" fontId="1" fillId="15" borderId="0" xfId="0" applyNumberFormat="1" applyFont="1" applyFill="1" applyAlignment="1">
      <alignment horizontal="center" vertical="center" wrapText="1"/>
    </xf>
    <xf numFmtId="0" fontId="1" fillId="4" borderId="0" xfId="0" applyFont="1" applyFill="1" applyAlignment="1">
      <alignment horizontal="center" vertical="center" wrapText="1"/>
    </xf>
    <xf numFmtId="0" fontId="6" fillId="3" borderId="1" xfId="0" applyFont="1" applyFill="1" applyBorder="1" applyAlignment="1">
      <alignment horizontal="center" wrapText="1"/>
    </xf>
    <xf numFmtId="0" fontId="0" fillId="6" borderId="1" xfId="0" applyFill="1" applyBorder="1" applyAlignment="1" applyProtection="1">
      <alignment vertical="center" wrapText="1"/>
      <protection locked="0"/>
    </xf>
    <xf numFmtId="0" fontId="3" fillId="3" borderId="1" xfId="0" applyFont="1" applyFill="1" applyBorder="1" applyAlignment="1" applyProtection="1">
      <alignment vertical="center"/>
      <protection locked="0"/>
    </xf>
    <xf numFmtId="0" fontId="5" fillId="6" borderId="1" xfId="0" applyFont="1" applyFill="1" applyBorder="1" applyAlignment="1" applyProtection="1">
      <alignment horizontal="left" vertical="center" wrapText="1"/>
      <protection locked="0"/>
    </xf>
    <xf numFmtId="0" fontId="0" fillId="6" borderId="1" xfId="0" applyFill="1" applyBorder="1" applyAlignment="1" applyProtection="1">
      <alignment horizontal="left" vertical="center" wrapText="1"/>
      <protection locked="0"/>
    </xf>
    <xf numFmtId="0" fontId="0" fillId="3" borderId="1" xfId="0" applyFill="1" applyBorder="1" applyAlignment="1" applyProtection="1">
      <alignment vertical="center" wrapText="1"/>
      <protection locked="0"/>
    </xf>
    <xf numFmtId="0" fontId="0" fillId="3" borderId="1" xfId="0" applyFill="1" applyBorder="1" applyAlignment="1" applyProtection="1">
      <alignment horizontal="left" vertical="center" wrapText="1"/>
      <protection locked="0"/>
    </xf>
    <xf numFmtId="0" fontId="0" fillId="3" borderId="1" xfId="0" applyFill="1" applyBorder="1" applyAlignment="1" applyProtection="1">
      <alignment vertical="center"/>
      <protection locked="0"/>
    </xf>
    <xf numFmtId="0" fontId="0" fillId="3" borderId="3" xfId="0" applyFill="1" applyBorder="1" applyAlignment="1" applyProtection="1">
      <alignment horizontal="left" vertical="center" wrapText="1"/>
      <protection locked="0"/>
    </xf>
    <xf numFmtId="0" fontId="0" fillId="6" borderId="1"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19" fillId="6" borderId="2" xfId="0" applyFont="1" applyFill="1" applyBorder="1" applyAlignment="1" applyProtection="1">
      <alignment vertical="center" wrapText="1"/>
      <protection locked="0"/>
    </xf>
    <xf numFmtId="0" fontId="5" fillId="6" borderId="2" xfId="0" applyFont="1" applyFill="1" applyBorder="1" applyAlignment="1" applyProtection="1">
      <alignment vertical="center" wrapText="1"/>
      <protection locked="0"/>
    </xf>
    <xf numFmtId="0" fontId="0" fillId="3" borderId="1" xfId="0" applyFill="1" applyBorder="1" applyAlignment="1" applyProtection="1">
      <alignment wrapText="1"/>
      <protection locked="0"/>
    </xf>
    <xf numFmtId="0" fontId="3" fillId="3" borderId="1" xfId="0" applyFont="1" applyFill="1" applyBorder="1" applyAlignment="1" applyProtection="1">
      <alignment wrapText="1"/>
      <protection locked="0"/>
    </xf>
    <xf numFmtId="0" fontId="4" fillId="3" borderId="0" xfId="1" applyFill="1" applyProtection="1"/>
    <xf numFmtId="0" fontId="0" fillId="3" borderId="0" xfId="0" applyFill="1" applyAlignment="1" applyProtection="1">
      <alignment horizontal="left" indent="2"/>
    </xf>
    <xf numFmtId="0" fontId="1" fillId="4" borderId="0" xfId="0" applyFont="1" applyFill="1" applyAlignment="1">
      <alignment horizontal="center" vertical="center" wrapText="1"/>
    </xf>
    <xf numFmtId="0" fontId="3" fillId="3" borderId="1" xfId="0" applyFont="1" applyFill="1" applyBorder="1" applyAlignment="1" applyProtection="1">
      <alignment vertical="center"/>
    </xf>
    <xf numFmtId="0" fontId="0" fillId="3" borderId="12" xfId="0" applyFill="1" applyBorder="1" applyAlignment="1" applyProtection="1">
      <alignment vertical="center" wrapText="1"/>
      <protection locked="0"/>
    </xf>
    <xf numFmtId="0" fontId="4" fillId="3" borderId="1" xfId="1" applyFill="1" applyBorder="1" applyAlignment="1" applyProtection="1">
      <alignment vertical="center" wrapText="1"/>
      <protection locked="0"/>
    </xf>
    <xf numFmtId="0" fontId="5" fillId="3" borderId="1"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center" vertical="center" wrapText="1"/>
      <protection locked="0"/>
    </xf>
    <xf numFmtId="0" fontId="0" fillId="3" borderId="1" xfId="0" applyFont="1" applyFill="1" applyBorder="1" applyAlignment="1" applyProtection="1">
      <alignment horizontal="center" vertical="center" wrapText="1"/>
      <protection locked="0"/>
    </xf>
    <xf numFmtId="0" fontId="9" fillId="14" borderId="0" xfId="0" applyFont="1" applyFill="1" applyAlignment="1">
      <alignment horizontal="left" vertical="center" wrapText="1"/>
    </xf>
    <xf numFmtId="0" fontId="0" fillId="6" borderId="12" xfId="0" applyFill="1" applyBorder="1" applyAlignment="1" applyProtection="1">
      <alignment horizontal="left" vertical="center" wrapText="1"/>
      <protection locked="0"/>
    </xf>
    <xf numFmtId="0" fontId="0" fillId="6" borderId="16" xfId="0" applyFill="1" applyBorder="1" applyAlignment="1" applyProtection="1">
      <alignment horizontal="left" vertical="center" wrapText="1"/>
      <protection locked="0"/>
    </xf>
    <xf numFmtId="0" fontId="0" fillId="6" borderId="13" xfId="0" applyFill="1" applyBorder="1" applyAlignment="1" applyProtection="1">
      <alignment horizontal="left" vertical="center" wrapText="1"/>
      <protection locked="0"/>
    </xf>
    <xf numFmtId="0" fontId="0" fillId="3" borderId="12" xfId="0" applyFill="1" applyBorder="1" applyAlignment="1">
      <alignment horizontal="left" vertical="center" wrapText="1"/>
    </xf>
    <xf numFmtId="0" fontId="0" fillId="3" borderId="13" xfId="0" applyFill="1" applyBorder="1" applyAlignment="1">
      <alignment horizontal="left" vertical="center" wrapText="1"/>
    </xf>
    <xf numFmtId="0" fontId="0" fillId="3" borderId="2" xfId="0" applyFill="1" applyBorder="1" applyAlignment="1" applyProtection="1">
      <alignment horizontal="left" vertical="center" wrapText="1"/>
      <protection locked="0"/>
    </xf>
    <xf numFmtId="0" fontId="0" fillId="3" borderId="15" xfId="0"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4" fillId="3" borderId="2" xfId="1" applyFill="1" applyBorder="1" applyAlignment="1" applyProtection="1">
      <alignment horizontal="left" vertical="center" wrapText="1"/>
      <protection locked="0"/>
    </xf>
    <xf numFmtId="0" fontId="4" fillId="3" borderId="15" xfId="1" applyFill="1" applyBorder="1" applyAlignment="1" applyProtection="1">
      <alignment horizontal="left" vertical="center" wrapText="1"/>
      <protection locked="0"/>
    </xf>
    <xf numFmtId="0" fontId="4" fillId="3" borderId="3" xfId="1" applyFill="1" applyBorder="1" applyAlignment="1" applyProtection="1">
      <alignment horizontal="left" vertical="center" wrapText="1"/>
      <protection locked="0"/>
    </xf>
    <xf numFmtId="0" fontId="0" fillId="3" borderId="12" xfId="0" applyFill="1" applyBorder="1" applyAlignment="1" applyProtection="1">
      <alignment horizontal="left" vertical="center" wrapText="1"/>
      <protection locked="0"/>
    </xf>
    <xf numFmtId="0" fontId="0" fillId="3" borderId="16" xfId="0" applyFill="1" applyBorder="1" applyAlignment="1" applyProtection="1">
      <alignment horizontal="left" vertical="center" wrapText="1"/>
      <protection locked="0"/>
    </xf>
    <xf numFmtId="0" fontId="0" fillId="3" borderId="13" xfId="0" applyFill="1" applyBorder="1" applyAlignment="1" applyProtection="1">
      <alignment horizontal="left" vertical="center" wrapText="1"/>
      <protection locked="0"/>
    </xf>
    <xf numFmtId="0" fontId="10" fillId="14" borderId="0" xfId="0" applyFont="1" applyFill="1" applyAlignment="1">
      <alignment horizontal="left" vertical="center" wrapText="1"/>
    </xf>
    <xf numFmtId="0" fontId="0" fillId="6" borderId="2" xfId="0" applyFill="1" applyBorder="1" applyAlignment="1" applyProtection="1">
      <alignment horizontal="left" vertical="center" wrapText="1"/>
      <protection locked="0"/>
    </xf>
    <xf numFmtId="0" fontId="0" fillId="6" borderId="15" xfId="0" applyFill="1" applyBorder="1" applyAlignment="1" applyProtection="1">
      <alignment horizontal="left" vertical="center" wrapText="1"/>
      <protection locked="0"/>
    </xf>
    <xf numFmtId="0" fontId="0" fillId="6" borderId="3" xfId="0" applyFill="1" applyBorder="1" applyAlignment="1" applyProtection="1">
      <alignment horizontal="left" vertical="center" wrapText="1"/>
      <protection locked="0"/>
    </xf>
    <xf numFmtId="0" fontId="0" fillId="6" borderId="2" xfId="0" applyFont="1" applyFill="1" applyBorder="1" applyAlignment="1" applyProtection="1">
      <alignment horizontal="left" vertical="center" wrapText="1"/>
      <protection locked="0"/>
    </xf>
    <xf numFmtId="0" fontId="0" fillId="6" borderId="15" xfId="0" applyFont="1" applyFill="1" applyBorder="1" applyAlignment="1" applyProtection="1">
      <alignment horizontal="left" vertical="center" wrapText="1"/>
      <protection locked="0"/>
    </xf>
    <xf numFmtId="0" fontId="0" fillId="6" borderId="3" xfId="0" applyFont="1" applyFill="1" applyBorder="1" applyAlignment="1" applyProtection="1">
      <alignment horizontal="left" vertical="center" wrapText="1"/>
      <protection locked="0"/>
    </xf>
    <xf numFmtId="0" fontId="0" fillId="3" borderId="2" xfId="0" applyFill="1" applyBorder="1" applyAlignment="1">
      <alignment horizontal="left" vertical="center" wrapText="1"/>
    </xf>
    <xf numFmtId="0" fontId="0" fillId="3" borderId="15" xfId="0" applyFill="1" applyBorder="1" applyAlignment="1">
      <alignment horizontal="left" vertical="center" wrapText="1"/>
    </xf>
    <xf numFmtId="0" fontId="0" fillId="3" borderId="3" xfId="0" applyFill="1" applyBorder="1" applyAlignment="1">
      <alignment horizontal="left" vertical="center" wrapText="1"/>
    </xf>
    <xf numFmtId="0" fontId="4" fillId="3" borderId="2" xfId="1" applyFill="1" applyBorder="1" applyAlignment="1">
      <alignment horizontal="left" vertical="center" wrapText="1"/>
    </xf>
    <xf numFmtId="0" fontId="4" fillId="3" borderId="15" xfId="1" applyFill="1" applyBorder="1" applyAlignment="1">
      <alignment horizontal="left" vertical="center" wrapText="1"/>
    </xf>
    <xf numFmtId="0" fontId="4" fillId="3" borderId="3" xfId="1" applyFill="1" applyBorder="1" applyAlignment="1">
      <alignment horizontal="left" vertical="center" wrapText="1"/>
    </xf>
    <xf numFmtId="0" fontId="10" fillId="5" borderId="0" xfId="0" applyFont="1" applyFill="1" applyAlignment="1">
      <alignment horizontal="left" vertical="center" wrapText="1"/>
    </xf>
    <xf numFmtId="0" fontId="0" fillId="6" borderId="2" xfId="0" applyFill="1" applyBorder="1" applyAlignment="1" applyProtection="1">
      <alignment horizontal="center" vertical="center" wrapText="1"/>
      <protection locked="0"/>
    </xf>
    <xf numFmtId="0" fontId="0" fillId="6" borderId="3" xfId="0" applyFill="1" applyBorder="1" applyAlignment="1" applyProtection="1">
      <alignment horizontal="center" vertical="center" wrapText="1"/>
      <protection locked="0"/>
    </xf>
    <xf numFmtId="0" fontId="1" fillId="4" borderId="0" xfId="0" applyFont="1" applyFill="1" applyAlignment="1">
      <alignment horizontal="center" vertical="center"/>
    </xf>
    <xf numFmtId="0" fontId="0" fillId="6" borderId="12" xfId="0" applyFill="1" applyBorder="1" applyAlignment="1" applyProtection="1">
      <alignment horizontal="center" vertical="center" wrapText="1"/>
      <protection locked="0"/>
    </xf>
    <xf numFmtId="0" fontId="0" fillId="6" borderId="13" xfId="0" applyFill="1" applyBorder="1" applyAlignment="1" applyProtection="1">
      <alignment horizontal="center" vertical="center" wrapText="1"/>
      <protection locked="0"/>
    </xf>
    <xf numFmtId="0" fontId="9" fillId="5" borderId="0" xfId="0" applyFont="1" applyFill="1" applyAlignment="1">
      <alignment horizontal="left" vertical="center" wrapText="1"/>
    </xf>
    <xf numFmtId="0" fontId="0" fillId="5" borderId="0" xfId="0" applyFill="1" applyAlignment="1">
      <alignment horizontal="left" vertical="center"/>
    </xf>
    <xf numFmtId="0" fontId="1" fillId="15" borderId="0" xfId="0" applyFont="1" applyFill="1" applyAlignment="1">
      <alignment horizontal="center" vertical="center" wrapText="1"/>
    </xf>
    <xf numFmtId="0" fontId="1" fillId="15" borderId="14" xfId="0" applyFont="1" applyFill="1" applyBorder="1" applyAlignment="1">
      <alignment horizontal="center" vertical="center" wrapText="1"/>
    </xf>
    <xf numFmtId="0" fontId="0" fillId="5" borderId="0" xfId="0" applyFill="1" applyAlignment="1">
      <alignment horizontal="left" vertical="center" wrapText="1"/>
    </xf>
    <xf numFmtId="0" fontId="0" fillId="5" borderId="0" xfId="0" applyFill="1" applyAlignment="1">
      <alignment horizontal="left"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3" borderId="2" xfId="0" applyFont="1" applyFill="1" applyBorder="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0" fillId="3" borderId="2" xfId="0" applyFill="1" applyBorder="1" applyAlignment="1" applyProtection="1">
      <alignment horizontal="center" vertical="center" wrapText="1"/>
      <protection locked="0"/>
    </xf>
    <xf numFmtId="0" fontId="0" fillId="3" borderId="15" xfId="0" applyFill="1" applyBorder="1" applyAlignment="1" applyProtection="1">
      <alignment horizontal="center" vertical="center" wrapText="1"/>
      <protection locked="0"/>
    </xf>
    <xf numFmtId="0" fontId="0" fillId="3" borderId="3" xfId="0" applyFill="1" applyBorder="1" applyAlignment="1" applyProtection="1">
      <alignment horizontal="center" vertical="center" wrapText="1"/>
      <protection locked="0"/>
    </xf>
    <xf numFmtId="0" fontId="3" fillId="3" borderId="2"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3" xfId="0" applyFill="1" applyBorder="1" applyAlignment="1">
      <alignment horizontal="center" vertical="center" wrapText="1"/>
    </xf>
    <xf numFmtId="0" fontId="7" fillId="3" borderId="1" xfId="0" applyFont="1" applyFill="1" applyBorder="1" applyAlignment="1">
      <alignment horizontal="left" vertical="center" wrapText="1"/>
    </xf>
    <xf numFmtId="0" fontId="3" fillId="5" borderId="0" xfId="0" applyFont="1" applyFill="1" applyAlignment="1">
      <alignment horizontal="center" vertical="center" textRotation="90"/>
    </xf>
    <xf numFmtId="0" fontId="3" fillId="5" borderId="0" xfId="0" applyFont="1" applyFill="1" applyAlignment="1">
      <alignment horizontal="center"/>
    </xf>
    <xf numFmtId="0" fontId="7" fillId="3" borderId="12" xfId="0" applyFont="1" applyFill="1" applyBorder="1" applyAlignment="1">
      <alignment horizontal="center" wrapText="1"/>
    </xf>
    <xf numFmtId="0" fontId="7" fillId="3" borderId="13" xfId="0" applyFont="1" applyFill="1" applyBorder="1" applyAlignment="1">
      <alignment horizontal="center" wrapText="1"/>
    </xf>
    <xf numFmtId="0" fontId="7" fillId="3" borderId="12" xfId="0" applyFont="1" applyFill="1" applyBorder="1" applyAlignment="1" applyProtection="1">
      <alignment horizontal="left" vertical="center" wrapText="1"/>
      <protection locked="0"/>
    </xf>
    <xf numFmtId="0" fontId="7" fillId="3" borderId="13" xfId="0" applyFont="1" applyFill="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7" fillId="8" borderId="14" xfId="0" applyFont="1" applyFill="1" applyBorder="1" applyAlignment="1">
      <alignment horizontal="center" vertical="center"/>
    </xf>
  </cellXfs>
  <cellStyles count="2">
    <cellStyle name="Hipervínculo" xfId="1" builtinId="8"/>
    <cellStyle name="Normal" xfId="0" builtinId="0"/>
  </cellStyles>
  <dxfs count="31">
    <dxf>
      <fill>
        <patternFill>
          <bgColor rgb="FFCA6A68"/>
        </patternFill>
      </fill>
    </dxf>
    <dxf>
      <fill>
        <patternFill>
          <bgColor rgb="FFDA9694"/>
        </patternFill>
      </fill>
    </dxf>
    <dxf>
      <fill>
        <patternFill>
          <bgColor rgb="FFFBBE6D"/>
        </patternFill>
      </fill>
    </dxf>
    <dxf>
      <fill>
        <patternFill>
          <bgColor rgb="FFFFEB84"/>
        </patternFill>
      </fill>
    </dxf>
    <dxf>
      <fill>
        <patternFill>
          <bgColor rgb="FFD8E4BC"/>
        </patternFill>
      </fill>
    </dxf>
    <dxf>
      <fill>
        <patternFill>
          <bgColor theme="6"/>
        </patternFill>
      </fill>
    </dxf>
    <dxf>
      <font>
        <color auto="1"/>
      </font>
      <fill>
        <patternFill>
          <fgColor auto="1"/>
          <bgColor rgb="FFFFFFCC"/>
        </patternFill>
      </fill>
    </dxf>
    <dxf>
      <fill>
        <patternFill>
          <bgColor rgb="FFCA6A68"/>
        </patternFill>
      </fill>
    </dxf>
    <dxf>
      <fill>
        <patternFill>
          <bgColor rgb="FFDA9694"/>
        </patternFill>
      </fill>
    </dxf>
    <dxf>
      <fill>
        <patternFill>
          <bgColor rgb="FFFBBE6D"/>
        </patternFill>
      </fill>
    </dxf>
    <dxf>
      <fill>
        <patternFill>
          <bgColor rgb="FFFFEB84"/>
        </patternFill>
      </fill>
    </dxf>
    <dxf>
      <fill>
        <patternFill>
          <bgColor rgb="FFD8E4BC"/>
        </patternFill>
      </fill>
    </dxf>
    <dxf>
      <fill>
        <patternFill>
          <bgColor theme="6"/>
        </patternFill>
      </fill>
    </dxf>
    <dxf>
      <fill>
        <patternFill>
          <bgColor rgb="FFCA6A68"/>
        </patternFill>
      </fill>
    </dxf>
    <dxf>
      <fill>
        <patternFill>
          <bgColor rgb="FFDA9694"/>
        </patternFill>
      </fill>
    </dxf>
    <dxf>
      <fill>
        <patternFill>
          <bgColor rgb="FFFBBE6D"/>
        </patternFill>
      </fill>
    </dxf>
    <dxf>
      <fill>
        <patternFill>
          <bgColor rgb="FFFFEB84"/>
        </patternFill>
      </fill>
    </dxf>
    <dxf>
      <fill>
        <patternFill>
          <bgColor rgb="FFD8E4BC"/>
        </patternFill>
      </fill>
    </dxf>
    <dxf>
      <fill>
        <patternFill>
          <bgColor theme="6"/>
        </patternFill>
      </fill>
    </dxf>
    <dxf>
      <fill>
        <patternFill>
          <bgColor rgb="FFCA6A68"/>
        </patternFill>
      </fill>
    </dxf>
    <dxf>
      <fill>
        <patternFill>
          <bgColor rgb="FFDA9694"/>
        </patternFill>
      </fill>
    </dxf>
    <dxf>
      <fill>
        <patternFill>
          <bgColor rgb="FFFBBE6D"/>
        </patternFill>
      </fill>
    </dxf>
    <dxf>
      <fill>
        <patternFill>
          <bgColor rgb="FFFFEB84"/>
        </patternFill>
      </fill>
    </dxf>
    <dxf>
      <fill>
        <patternFill>
          <bgColor rgb="FFD8E4BC"/>
        </patternFill>
      </fill>
    </dxf>
    <dxf>
      <fill>
        <patternFill>
          <bgColor theme="6"/>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5" tint="0.39994506668294322"/>
        </patternFill>
      </fill>
    </dxf>
    <dxf>
      <fill>
        <patternFill>
          <bgColor theme="6" tint="0.59996337778862885"/>
        </patternFill>
      </fill>
    </dxf>
    <dxf>
      <fill>
        <patternFill>
          <bgColor theme="5" tint="0.39994506668294322"/>
        </patternFill>
      </fill>
    </dxf>
  </dxfs>
  <tableStyles count="0" defaultTableStyle="TableStyleMedium2" defaultPivotStyle="PivotStyleMedium9"/>
  <colors>
    <mruColors>
      <color rgb="FFFFFFCC"/>
      <color rgb="FFFFFF99"/>
      <color rgb="FFD8E4BC"/>
      <color rgb="FFFFEB84"/>
      <color rgb="FFFBBE6D"/>
      <color rgb="FFDA9694"/>
      <color rgb="FFCA6A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Datos generales'!A1"/></Relationships>
</file>

<file path=xl/drawings/_rels/drawing2.xml.rels><?xml version="1.0" encoding="UTF-8" standalone="yes"?>
<Relationships xmlns="http://schemas.openxmlformats.org/package/2006/relationships"><Relationship Id="rId1" Type="http://schemas.openxmlformats.org/officeDocument/2006/relationships/hyperlink" Target="#'Alcance y toma de datos'!A1"/></Relationships>
</file>

<file path=xl/drawings/_rels/drawing3.xml.rels><?xml version="1.0" encoding="UTF-8" standalone="yes"?>
<Relationships xmlns="http://schemas.openxmlformats.org/package/2006/relationships"><Relationship Id="rId1" Type="http://schemas.openxmlformats.org/officeDocument/2006/relationships/hyperlink" Target="#'A&#241;o horizonte'!A1"/></Relationships>
</file>

<file path=xl/drawings/_rels/drawing4.xml.rels><?xml version="1.0" encoding="UTF-8" standalone="yes"?>
<Relationships xmlns="http://schemas.openxmlformats.org/package/2006/relationships"><Relationship Id="rId1" Type="http://schemas.openxmlformats.org/officeDocument/2006/relationships/hyperlink" Target="#'Vulnerabilidad actual'!A1"/></Relationships>
</file>

<file path=xl/drawings/_rels/drawing5.xml.rels><?xml version="1.0" encoding="UTF-8" standalone="yes"?>
<Relationships xmlns="http://schemas.openxmlformats.org/package/2006/relationships"><Relationship Id="rId1" Type="http://schemas.openxmlformats.org/officeDocument/2006/relationships/hyperlink" Target="#'Proyecciones clim&#225;ticas'!A1"/></Relationships>
</file>

<file path=xl/drawings/_rels/drawing6.xml.rels><?xml version="1.0" encoding="UTF-8" standalone="yes"?>
<Relationships xmlns="http://schemas.openxmlformats.org/package/2006/relationships"><Relationship Id="rId1" Type="http://schemas.openxmlformats.org/officeDocument/2006/relationships/hyperlink" Target="#'An&#225;lisis de riesgos'!A1"/></Relationships>
</file>

<file path=xl/drawings/_rels/drawing7.xml.rels><?xml version="1.0" encoding="UTF-8" standalone="yes"?>
<Relationships xmlns="http://schemas.openxmlformats.org/package/2006/relationships"><Relationship Id="rId1" Type="http://schemas.openxmlformats.org/officeDocument/2006/relationships/hyperlink" Target="#'Resultados riesgos'!A1"/></Relationships>
</file>

<file path=xl/drawings/_rels/drawing8.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hyperlink" Target="#'An&#225;lisis de medidas'!A1"/></Relationships>
</file>

<file path=xl/drawings/_rels/drawing9.xml.rels><?xml version="1.0" encoding="UTF-8" standalone="yes"?>
<Relationships xmlns="http://schemas.openxmlformats.org/package/2006/relationships"><Relationship Id="rId1" Type="http://schemas.openxmlformats.org/officeDocument/2006/relationships/hyperlink" Target="#'Resultados medidas'!A1"/></Relationships>
</file>

<file path=xl/drawings/drawing1.xml><?xml version="1.0" encoding="utf-8"?>
<xdr:wsDr xmlns:xdr="http://schemas.openxmlformats.org/drawingml/2006/spreadsheetDrawing" xmlns:a="http://schemas.openxmlformats.org/drawingml/2006/main">
  <xdr:twoCellAnchor>
    <xdr:from>
      <xdr:col>1</xdr:col>
      <xdr:colOff>85725</xdr:colOff>
      <xdr:row>4</xdr:row>
      <xdr:rowOff>66675</xdr:rowOff>
    </xdr:from>
    <xdr:to>
      <xdr:col>3</xdr:col>
      <xdr:colOff>723900</xdr:colOff>
      <xdr:row>27</xdr:row>
      <xdr:rowOff>180975</xdr:rowOff>
    </xdr:to>
    <xdr:sp macro="" textlink="">
      <xdr:nvSpPr>
        <xdr:cNvPr id="4" name="Rectángulo 3">
          <a:extLst>
            <a:ext uri="{FF2B5EF4-FFF2-40B4-BE49-F238E27FC236}">
              <a16:creationId xmlns="" xmlns:a16="http://schemas.microsoft.com/office/drawing/2014/main" id="{00000000-0008-0000-0000-000004000000}"/>
            </a:ext>
          </a:extLst>
        </xdr:cNvPr>
        <xdr:cNvSpPr/>
      </xdr:nvSpPr>
      <xdr:spPr>
        <a:xfrm>
          <a:off x="466725" y="1333500"/>
          <a:ext cx="5857875" cy="44958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b="1">
              <a:solidFill>
                <a:sysClr val="windowText" lastClr="000000"/>
              </a:solidFill>
            </a:rPr>
            <a:t>Instrucciones:</a:t>
          </a:r>
        </a:p>
        <a:p>
          <a:pPr algn="l"/>
          <a:endParaRPr lang="es-ES" sz="1100">
            <a:solidFill>
              <a:schemeClr val="lt1"/>
            </a:solidFill>
          </a:endParaRPr>
        </a:p>
        <a:p>
          <a:pPr algn="l"/>
          <a:r>
            <a:rPr lang="es-ES" sz="1100">
              <a:solidFill>
                <a:sysClr val="windowText" lastClr="000000"/>
              </a:solidFill>
            </a:rPr>
            <a:t>1. Completar los datos</a:t>
          </a:r>
          <a:r>
            <a:rPr lang="es-ES" sz="1100" baseline="0">
              <a:solidFill>
                <a:sysClr val="windowText" lastClr="000000"/>
              </a:solidFill>
            </a:rPr>
            <a:t> en amarillo en las pestañas:</a:t>
          </a:r>
        </a:p>
        <a:p>
          <a:pPr algn="l"/>
          <a:endParaRPr lang="es-ES" sz="1100" baseline="0">
            <a:solidFill>
              <a:sysClr val="windowText" lastClr="000000"/>
            </a:solidFill>
          </a:endParaRPr>
        </a:p>
        <a:p>
          <a:pPr algn="l"/>
          <a:r>
            <a:rPr lang="es-ES" sz="1100" baseline="0">
              <a:solidFill>
                <a:sysClr val="windowText" lastClr="000000"/>
              </a:solidFill>
            </a:rPr>
            <a:t>	· Datos generales</a:t>
          </a:r>
        </a:p>
        <a:p>
          <a:pPr algn="l"/>
          <a:r>
            <a:rPr lang="es-ES" sz="1100" baseline="0">
              <a:solidFill>
                <a:sysClr val="windowText" lastClr="000000"/>
              </a:solidFill>
            </a:rPr>
            <a:t>	· Alcance y toma de datos</a:t>
          </a:r>
        </a:p>
        <a:p>
          <a:pPr algn="l"/>
          <a:r>
            <a:rPr lang="es-ES" sz="1100" baseline="0">
              <a:solidFill>
                <a:sysClr val="windowText" lastClr="000000"/>
              </a:solidFill>
            </a:rPr>
            <a:t>	· Año horizonte</a:t>
          </a:r>
        </a:p>
        <a:p>
          <a:pPr algn="l"/>
          <a:r>
            <a:rPr lang="es-ES" sz="1100" baseline="0">
              <a:solidFill>
                <a:sysClr val="windowText" lastClr="000000"/>
              </a:solidFill>
            </a:rPr>
            <a:t>	· Vulnerabilidad actual</a:t>
          </a:r>
        </a:p>
        <a:p>
          <a:pPr algn="l"/>
          <a:r>
            <a:rPr lang="es-ES" sz="1100" baseline="0">
              <a:solidFill>
                <a:sysClr val="windowText" lastClr="000000"/>
              </a:solidFill>
            </a:rPr>
            <a:t>	· Proyecciones climáticas</a:t>
          </a:r>
        </a:p>
        <a:p>
          <a:pPr algn="l"/>
          <a:r>
            <a:rPr lang="es-ES" sz="1100" baseline="0">
              <a:solidFill>
                <a:sysClr val="windowText" lastClr="000000"/>
              </a:solidFill>
            </a:rPr>
            <a:t>	· Análisis de riesgos</a:t>
          </a:r>
        </a:p>
        <a:p>
          <a:pPr algn="l"/>
          <a:r>
            <a:rPr lang="es-ES" sz="1100" baseline="0">
              <a:solidFill>
                <a:sysClr val="windowText" lastClr="000000"/>
              </a:solidFill>
            </a:rPr>
            <a:t>	· Análisis de medidas</a:t>
          </a:r>
        </a:p>
        <a:p>
          <a:pPr algn="l"/>
          <a:r>
            <a:rPr lang="es-ES" sz="1100" baseline="0">
              <a:solidFill>
                <a:sysClr val="windowText" lastClr="000000"/>
              </a:solidFill>
            </a:rPr>
            <a:t>	· Compendio de medidas (en el caso de incluir nuevas medidas)</a:t>
          </a:r>
        </a:p>
        <a:p>
          <a:pPr algn="l"/>
          <a:endParaRPr lang="es-ES" sz="1100" baseline="0">
            <a:solidFill>
              <a:sysClr val="windowText" lastClr="000000"/>
            </a:solidFill>
          </a:endParaRPr>
        </a:p>
        <a:p>
          <a:pPr algn="l"/>
          <a:r>
            <a:rPr lang="es-ES" sz="1100" baseline="0">
              <a:solidFill>
                <a:sysClr val="windowText" lastClr="000000"/>
              </a:solidFill>
            </a:rPr>
            <a:t>2. Los resultados de análisis de riesgos climáticos priorizados se presentan en la pestaña verde "Resultados riesgos".</a:t>
          </a:r>
        </a:p>
        <a:p>
          <a:pPr algn="l"/>
          <a:endParaRPr lang="es-ES" sz="1100" baseline="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lang="es-ES" sz="1100" baseline="0">
              <a:solidFill>
                <a:sysClr val="windowText" lastClr="000000"/>
              </a:solidFill>
              <a:effectLst/>
              <a:latin typeface="+mn-lt"/>
              <a:ea typeface="+mn-ea"/>
              <a:cs typeface="+mn-cs"/>
            </a:rPr>
            <a:t>2. Los resultados de la priorización de medidas de adaptación al cambio climático se presentan en la pestaña verde "Resultados medidas".</a:t>
          </a:r>
          <a:endParaRPr lang="es-ES">
            <a:solidFill>
              <a:sysClr val="windowText" lastClr="000000"/>
            </a:solidFill>
            <a:effectLst/>
          </a:endParaRPr>
        </a:p>
        <a:p>
          <a:pPr algn="l"/>
          <a:endParaRPr lang="es-ES" sz="1100" baseline="0">
            <a:solidFill>
              <a:sysClr val="windowText" lastClr="000000"/>
            </a:solidFill>
          </a:endParaRPr>
        </a:p>
        <a:p>
          <a:pPr algn="l"/>
          <a:r>
            <a:rPr lang="es-ES" sz="1100" baseline="0">
              <a:solidFill>
                <a:sysClr val="windowText" lastClr="000000"/>
              </a:solidFill>
            </a:rPr>
            <a:t>Durante todo el proceso de análisis de riesgos climáticos se presentan recomendaciones, ejemplos y explicaciones de cada paso. En caso de tener dudas adicionales sobre algún paso en particular acudir al documento </a:t>
          </a:r>
          <a:r>
            <a:rPr lang="es-ES" sz="1100" i="1" baseline="0">
              <a:solidFill>
                <a:sysClr val="windowText" lastClr="000000"/>
              </a:solidFill>
            </a:rPr>
            <a:t>"Guía de análisis de riesgos climáticos".</a:t>
          </a:r>
        </a:p>
        <a:p>
          <a:pPr algn="l"/>
          <a:endParaRPr lang="es-ES" sz="1100" i="1" baseline="0">
            <a:solidFill>
              <a:sysClr val="windowText" lastClr="000000"/>
            </a:solidFill>
          </a:endParaRPr>
        </a:p>
        <a:p>
          <a:pPr algn="l"/>
          <a:r>
            <a:rPr lang="es-ES" sz="1100" b="1" i="0" baseline="0">
              <a:solidFill>
                <a:sysClr val="windowText" lastClr="000000"/>
              </a:solidFill>
            </a:rPr>
            <a:t>Contenidos:</a:t>
          </a:r>
        </a:p>
      </xdr:txBody>
    </xdr:sp>
    <xdr:clientData/>
  </xdr:twoCellAnchor>
  <mc:AlternateContent xmlns:mc="http://schemas.openxmlformats.org/markup-compatibility/2006">
    <mc:Choice xmlns:a14="http://schemas.microsoft.com/office/drawing/2010/main" Requires="a14">
      <xdr:twoCellAnchor editAs="oneCell">
        <xdr:from>
          <xdr:col>1</xdr:col>
          <xdr:colOff>609600</xdr:colOff>
          <xdr:row>29</xdr:row>
          <xdr:rowOff>171450</xdr:rowOff>
        </xdr:from>
        <xdr:to>
          <xdr:col>2</xdr:col>
          <xdr:colOff>1333500</xdr:colOff>
          <xdr:row>31</xdr:row>
          <xdr:rowOff>9525</xdr:rowOff>
        </xdr:to>
        <xdr:sp macro="" textlink="">
          <xdr:nvSpPr>
            <xdr:cNvPr id="3073" name="Check Box 1" hidden="1">
              <a:extLst>
                <a:ext uri="{63B3BB69-23CF-44E3-9099-C40C66FF867C}">
                  <a14:compatExt spid="_x0000_s3073"/>
                </a:ext>
                <a:ext uri="{FF2B5EF4-FFF2-40B4-BE49-F238E27FC236}">
                  <a16:creationId xmlns=""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30</xdr:row>
          <xdr:rowOff>161925</xdr:rowOff>
        </xdr:from>
        <xdr:to>
          <xdr:col>2</xdr:col>
          <xdr:colOff>1333500</xdr:colOff>
          <xdr:row>32</xdr:row>
          <xdr:rowOff>0</xdr:rowOff>
        </xdr:to>
        <xdr:sp macro="" textlink="">
          <xdr:nvSpPr>
            <xdr:cNvPr id="3074" name="Check Box 2" hidden="1">
              <a:extLst>
                <a:ext uri="{63B3BB69-23CF-44E3-9099-C40C66FF867C}">
                  <a14:compatExt spid="_x0000_s3074"/>
                </a:ext>
                <a:ext uri="{FF2B5EF4-FFF2-40B4-BE49-F238E27FC236}">
                  <a16:creationId xmlns=""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33</xdr:row>
          <xdr:rowOff>161925</xdr:rowOff>
        </xdr:from>
        <xdr:to>
          <xdr:col>2</xdr:col>
          <xdr:colOff>1333500</xdr:colOff>
          <xdr:row>35</xdr:row>
          <xdr:rowOff>0</xdr:rowOff>
        </xdr:to>
        <xdr:sp macro="" textlink="">
          <xdr:nvSpPr>
            <xdr:cNvPr id="3075" name="Check Box 3" hidden="1">
              <a:extLst>
                <a:ext uri="{63B3BB69-23CF-44E3-9099-C40C66FF867C}">
                  <a14:compatExt spid="_x0000_s3075"/>
                </a:ext>
                <a:ext uri="{FF2B5EF4-FFF2-40B4-BE49-F238E27FC236}">
                  <a16:creationId xmlns=""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38</xdr:row>
          <xdr:rowOff>171450</xdr:rowOff>
        </xdr:from>
        <xdr:to>
          <xdr:col>2</xdr:col>
          <xdr:colOff>1333500</xdr:colOff>
          <xdr:row>40</xdr:row>
          <xdr:rowOff>9525</xdr:rowOff>
        </xdr:to>
        <xdr:sp macro="" textlink="">
          <xdr:nvSpPr>
            <xdr:cNvPr id="3076" name="Check Box 4" hidden="1">
              <a:extLst>
                <a:ext uri="{63B3BB69-23CF-44E3-9099-C40C66FF867C}">
                  <a14:compatExt spid="_x0000_s3076"/>
                </a:ext>
                <a:ext uri="{FF2B5EF4-FFF2-40B4-BE49-F238E27FC236}">
                  <a16:creationId xmlns=""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39</xdr:row>
          <xdr:rowOff>161925</xdr:rowOff>
        </xdr:from>
        <xdr:to>
          <xdr:col>2</xdr:col>
          <xdr:colOff>1333500</xdr:colOff>
          <xdr:row>41</xdr:row>
          <xdr:rowOff>0</xdr:rowOff>
        </xdr:to>
        <xdr:sp macro="" textlink="">
          <xdr:nvSpPr>
            <xdr:cNvPr id="3077" name="Check Box 5" hidden="1">
              <a:extLst>
                <a:ext uri="{63B3BB69-23CF-44E3-9099-C40C66FF867C}">
                  <a14:compatExt spid="_x0000_s3077"/>
                </a:ext>
                <a:ext uri="{FF2B5EF4-FFF2-40B4-BE49-F238E27FC236}">
                  <a16:creationId xmlns=""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41</xdr:row>
          <xdr:rowOff>171450</xdr:rowOff>
        </xdr:from>
        <xdr:to>
          <xdr:col>2</xdr:col>
          <xdr:colOff>1333500</xdr:colOff>
          <xdr:row>43</xdr:row>
          <xdr:rowOff>9525</xdr:rowOff>
        </xdr:to>
        <xdr:sp macro="" textlink="">
          <xdr:nvSpPr>
            <xdr:cNvPr id="3078" name="Check Box 6" hidden="1">
              <a:extLst>
                <a:ext uri="{63B3BB69-23CF-44E3-9099-C40C66FF867C}">
                  <a14:compatExt spid="_x0000_s3078"/>
                </a:ext>
                <a:ext uri="{FF2B5EF4-FFF2-40B4-BE49-F238E27FC236}">
                  <a16:creationId xmlns=""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42</xdr:row>
          <xdr:rowOff>171450</xdr:rowOff>
        </xdr:from>
        <xdr:to>
          <xdr:col>2</xdr:col>
          <xdr:colOff>1333500</xdr:colOff>
          <xdr:row>44</xdr:row>
          <xdr:rowOff>9525</xdr:rowOff>
        </xdr:to>
        <xdr:sp macro="" textlink="">
          <xdr:nvSpPr>
            <xdr:cNvPr id="3079" name="Check Box 7" hidden="1">
              <a:extLst>
                <a:ext uri="{63B3BB69-23CF-44E3-9099-C40C66FF867C}">
                  <a14:compatExt spid="_x0000_s3079"/>
                </a:ext>
                <a:ext uri="{FF2B5EF4-FFF2-40B4-BE49-F238E27FC236}">
                  <a16:creationId xmlns=""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a:t>
              </a:r>
            </a:p>
          </xdr:txBody>
        </xdr:sp>
        <xdr:clientData/>
      </xdr:twoCellAnchor>
    </mc:Choice>
    <mc:Fallback/>
  </mc:AlternateContent>
  <xdr:twoCellAnchor>
    <xdr:from>
      <xdr:col>2</xdr:col>
      <xdr:colOff>4333875</xdr:colOff>
      <xdr:row>49</xdr:row>
      <xdr:rowOff>180975</xdr:rowOff>
    </xdr:from>
    <xdr:to>
      <xdr:col>3</xdr:col>
      <xdr:colOff>601134</xdr:colOff>
      <xdr:row>52</xdr:row>
      <xdr:rowOff>47625</xdr:rowOff>
    </xdr:to>
    <xdr:sp macro="" textlink="">
      <xdr:nvSpPr>
        <xdr:cNvPr id="14" name="Flecha derecha 13">
          <a:hlinkClick xmlns:r="http://schemas.openxmlformats.org/officeDocument/2006/relationships" r:id="rId1"/>
          <a:extLst>
            <a:ext uri="{FF2B5EF4-FFF2-40B4-BE49-F238E27FC236}">
              <a16:creationId xmlns="" xmlns:a16="http://schemas.microsoft.com/office/drawing/2014/main" id="{00000000-0008-0000-0000-00000E000000}"/>
            </a:ext>
          </a:extLst>
        </xdr:cNvPr>
        <xdr:cNvSpPr/>
      </xdr:nvSpPr>
      <xdr:spPr>
        <a:xfrm>
          <a:off x="5343525" y="6781800"/>
          <a:ext cx="858309" cy="438150"/>
        </a:xfrm>
        <a:prstGeom prst="rightArrow">
          <a:avLst/>
        </a:prstGeom>
        <a:solidFill>
          <a:srgbClr val="1F497D"/>
        </a:solidFill>
        <a:ln w="25400" cap="flat" cmpd="sng" algn="ctr">
          <a:solidFill>
            <a:srgbClr val="1F497D"/>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 lastClr="FFFFFF"/>
              </a:solidFill>
              <a:effectLst/>
              <a:uLnTx/>
              <a:uFillTx/>
              <a:latin typeface="Calibri" panose="020F0502020204030204"/>
              <a:ea typeface="+mn-ea"/>
              <a:cs typeface="+mn-cs"/>
            </a:rPr>
            <a:t>Empezar</a:t>
          </a:r>
        </a:p>
      </xdr:txBody>
    </xdr:sp>
    <xdr:clientData/>
  </xdr:twoCellAnchor>
  <mc:AlternateContent xmlns:mc="http://schemas.openxmlformats.org/markup-compatibility/2006">
    <mc:Choice xmlns:a14="http://schemas.microsoft.com/office/drawing/2010/main" Requires="a14">
      <xdr:twoCellAnchor editAs="oneCell">
        <xdr:from>
          <xdr:col>1</xdr:col>
          <xdr:colOff>609600</xdr:colOff>
          <xdr:row>35</xdr:row>
          <xdr:rowOff>161925</xdr:rowOff>
        </xdr:from>
        <xdr:to>
          <xdr:col>2</xdr:col>
          <xdr:colOff>1333500</xdr:colOff>
          <xdr:row>37</xdr:row>
          <xdr:rowOff>0</xdr:rowOff>
        </xdr:to>
        <xdr:sp macro="" textlink="">
          <xdr:nvSpPr>
            <xdr:cNvPr id="3080" name="Check Box 8" hidden="1">
              <a:extLst>
                <a:ext uri="{63B3BB69-23CF-44E3-9099-C40C66FF867C}">
                  <a14:compatExt spid="_x0000_s3080"/>
                </a:ext>
                <a:ext uri="{FF2B5EF4-FFF2-40B4-BE49-F238E27FC236}">
                  <a16:creationId xmlns=""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36</xdr:row>
          <xdr:rowOff>161925</xdr:rowOff>
        </xdr:from>
        <xdr:to>
          <xdr:col>2</xdr:col>
          <xdr:colOff>1333500</xdr:colOff>
          <xdr:row>38</xdr:row>
          <xdr:rowOff>0</xdr:rowOff>
        </xdr:to>
        <xdr:sp macro="" textlink="">
          <xdr:nvSpPr>
            <xdr:cNvPr id="3081" name="Check Box 9" hidden="1">
              <a:extLst>
                <a:ext uri="{63B3BB69-23CF-44E3-9099-C40C66FF867C}">
                  <a14:compatExt spid="_x0000_s3081"/>
                </a:ext>
                <a:ext uri="{FF2B5EF4-FFF2-40B4-BE49-F238E27FC236}">
                  <a16:creationId xmlns=""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31</xdr:row>
          <xdr:rowOff>161925</xdr:rowOff>
        </xdr:from>
        <xdr:to>
          <xdr:col>2</xdr:col>
          <xdr:colOff>1333500</xdr:colOff>
          <xdr:row>33</xdr:row>
          <xdr:rowOff>0</xdr:rowOff>
        </xdr:to>
        <xdr:sp macro="" textlink="">
          <xdr:nvSpPr>
            <xdr:cNvPr id="3082" name="Check Box 10" hidden="1">
              <a:extLst>
                <a:ext uri="{63B3BB69-23CF-44E3-9099-C40C66FF867C}">
                  <a14:compatExt spid="_x0000_s3082"/>
                </a:ext>
                <a:ext uri="{FF2B5EF4-FFF2-40B4-BE49-F238E27FC236}">
                  <a16:creationId xmlns=""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45</xdr:row>
          <xdr:rowOff>171450</xdr:rowOff>
        </xdr:from>
        <xdr:to>
          <xdr:col>2</xdr:col>
          <xdr:colOff>1333500</xdr:colOff>
          <xdr:row>47</xdr:row>
          <xdr:rowOff>9525</xdr:rowOff>
        </xdr:to>
        <xdr:sp macro="" textlink="">
          <xdr:nvSpPr>
            <xdr:cNvPr id="3083" name="Check Box 11" hidden="1">
              <a:extLst>
                <a:ext uri="{63B3BB69-23CF-44E3-9099-C40C66FF867C}">
                  <a14:compatExt spid="_x0000_s3083"/>
                </a:ext>
                <a:ext uri="{FF2B5EF4-FFF2-40B4-BE49-F238E27FC236}">
                  <a16:creationId xmlns=""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a:t>
              </a:r>
            </a:p>
          </xdr:txBody>
        </xdr:sp>
        <xdr:clientData/>
      </xdr:twoCellAnchor>
    </mc:Choice>
    <mc:Fallback/>
  </mc:AlternateContent>
  <xdr:twoCellAnchor editAs="oneCell">
    <xdr:from>
      <xdr:col>1</xdr:col>
      <xdr:colOff>266700</xdr:colOff>
      <xdr:row>1</xdr:row>
      <xdr:rowOff>230367</xdr:rowOff>
    </xdr:from>
    <xdr:to>
      <xdr:col>2</xdr:col>
      <xdr:colOff>1038225</xdr:colOff>
      <xdr:row>2</xdr:row>
      <xdr:rowOff>142875</xdr:rowOff>
    </xdr:to>
    <xdr:pic>
      <xdr:nvPicPr>
        <xdr:cNvPr id="2"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00" y="735192"/>
          <a:ext cx="1905000" cy="417333"/>
        </a:xfrm>
        <a:prstGeom prst="rect">
          <a:avLst/>
        </a:prstGeom>
      </xdr:spPr>
    </xdr:pic>
    <xdr:clientData/>
  </xdr:twoCellAnchor>
  <xdr:twoCellAnchor editAs="oneCell">
    <xdr:from>
      <xdr:col>3</xdr:col>
      <xdr:colOff>314325</xdr:colOff>
      <xdr:row>1</xdr:row>
      <xdr:rowOff>133350</xdr:rowOff>
    </xdr:from>
    <xdr:to>
      <xdr:col>3</xdr:col>
      <xdr:colOff>885825</xdr:colOff>
      <xdr:row>2</xdr:row>
      <xdr:rowOff>200025</xdr:rowOff>
    </xdr:to>
    <xdr:pic>
      <xdr:nvPicPr>
        <xdr:cNvPr id="3" name="Imagen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00725" y="638175"/>
          <a:ext cx="571500"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4114800</xdr:colOff>
      <xdr:row>0</xdr:row>
      <xdr:rowOff>28575</xdr:rowOff>
    </xdr:from>
    <xdr:to>
      <xdr:col>2</xdr:col>
      <xdr:colOff>5016873</xdr:colOff>
      <xdr:row>0</xdr:row>
      <xdr:rowOff>466725</xdr:rowOff>
    </xdr:to>
    <xdr:sp macro="" textlink="">
      <xdr:nvSpPr>
        <xdr:cNvPr id="3" name="Flecha derecha 2">
          <a:hlinkClick xmlns:r="http://schemas.openxmlformats.org/officeDocument/2006/relationships" r:id="rId1"/>
          <a:extLst>
            <a:ext uri="{FF2B5EF4-FFF2-40B4-BE49-F238E27FC236}">
              <a16:creationId xmlns="" xmlns:a16="http://schemas.microsoft.com/office/drawing/2014/main" id="{00000000-0008-0000-0100-000003000000}"/>
            </a:ext>
          </a:extLst>
        </xdr:cNvPr>
        <xdr:cNvSpPr/>
      </xdr:nvSpPr>
      <xdr:spPr>
        <a:xfrm>
          <a:off x="6915150" y="28575"/>
          <a:ext cx="902073" cy="438150"/>
        </a:xfrm>
        <a:prstGeom prst="rightArrow">
          <a:avLst/>
        </a:prstGeom>
        <a:solidFill>
          <a:schemeClr val="accent3"/>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1"/>
            <a:t>Continuar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331612</xdr:colOff>
      <xdr:row>0</xdr:row>
      <xdr:rowOff>0</xdr:rowOff>
    </xdr:from>
    <xdr:to>
      <xdr:col>6</xdr:col>
      <xdr:colOff>1673677</xdr:colOff>
      <xdr:row>0</xdr:row>
      <xdr:rowOff>470647</xdr:rowOff>
    </xdr:to>
    <xdr:sp macro="" textlink="">
      <xdr:nvSpPr>
        <xdr:cNvPr id="2" name="Flecha derecha 1">
          <a:hlinkClick xmlns:r="http://schemas.openxmlformats.org/officeDocument/2006/relationships" r:id="rId1"/>
          <a:extLst>
            <a:ext uri="{FF2B5EF4-FFF2-40B4-BE49-F238E27FC236}">
              <a16:creationId xmlns="" xmlns:a16="http://schemas.microsoft.com/office/drawing/2014/main" id="{00000000-0008-0000-0200-000002000000}"/>
            </a:ext>
          </a:extLst>
        </xdr:cNvPr>
        <xdr:cNvSpPr/>
      </xdr:nvSpPr>
      <xdr:spPr>
        <a:xfrm>
          <a:off x="14401398" y="0"/>
          <a:ext cx="1342065" cy="470647"/>
        </a:xfrm>
        <a:prstGeom prst="rightArrow">
          <a:avLst/>
        </a:prstGeom>
        <a:solidFill>
          <a:schemeClr val="accent3"/>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1"/>
            <a:t>Continuar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1676400</xdr:colOff>
      <xdr:row>0</xdr:row>
      <xdr:rowOff>28575</xdr:rowOff>
    </xdr:from>
    <xdr:to>
      <xdr:col>3</xdr:col>
      <xdr:colOff>2578473</xdr:colOff>
      <xdr:row>0</xdr:row>
      <xdr:rowOff>466725</xdr:rowOff>
    </xdr:to>
    <xdr:sp macro="" textlink="">
      <xdr:nvSpPr>
        <xdr:cNvPr id="2" name="Flecha derecha 1">
          <a:hlinkClick xmlns:r="http://schemas.openxmlformats.org/officeDocument/2006/relationships" r:id="rId1"/>
          <a:extLst>
            <a:ext uri="{FF2B5EF4-FFF2-40B4-BE49-F238E27FC236}">
              <a16:creationId xmlns="" xmlns:a16="http://schemas.microsoft.com/office/drawing/2014/main" id="{00000000-0008-0000-0300-000002000000}"/>
            </a:ext>
          </a:extLst>
        </xdr:cNvPr>
        <xdr:cNvSpPr/>
      </xdr:nvSpPr>
      <xdr:spPr>
        <a:xfrm>
          <a:off x="7515225" y="28575"/>
          <a:ext cx="902073" cy="438150"/>
        </a:xfrm>
        <a:prstGeom prst="rightArrow">
          <a:avLst/>
        </a:prstGeom>
        <a:solidFill>
          <a:schemeClr val="accent3"/>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1"/>
            <a:t>Continuar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830036</xdr:colOff>
      <xdr:row>0</xdr:row>
      <xdr:rowOff>40822</xdr:rowOff>
    </xdr:from>
    <xdr:to>
      <xdr:col>6</xdr:col>
      <xdr:colOff>1732109</xdr:colOff>
      <xdr:row>0</xdr:row>
      <xdr:rowOff>478972</xdr:rowOff>
    </xdr:to>
    <xdr:sp macro="" textlink="">
      <xdr:nvSpPr>
        <xdr:cNvPr id="2" name="Flecha derecha 1">
          <a:hlinkClick xmlns:r="http://schemas.openxmlformats.org/officeDocument/2006/relationships" r:id="rId1"/>
          <a:extLst>
            <a:ext uri="{FF2B5EF4-FFF2-40B4-BE49-F238E27FC236}">
              <a16:creationId xmlns="" xmlns:a16="http://schemas.microsoft.com/office/drawing/2014/main" id="{00000000-0008-0000-0400-000002000000}"/>
            </a:ext>
          </a:extLst>
        </xdr:cNvPr>
        <xdr:cNvSpPr/>
      </xdr:nvSpPr>
      <xdr:spPr>
        <a:xfrm>
          <a:off x="13824857" y="40822"/>
          <a:ext cx="902073" cy="438150"/>
        </a:xfrm>
        <a:prstGeom prst="rightArrow">
          <a:avLst/>
        </a:prstGeom>
        <a:solidFill>
          <a:schemeClr val="accent3"/>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1"/>
            <a:t>Continuar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3100917</xdr:colOff>
      <xdr:row>0</xdr:row>
      <xdr:rowOff>42333</xdr:rowOff>
    </xdr:from>
    <xdr:to>
      <xdr:col>2</xdr:col>
      <xdr:colOff>4002990</xdr:colOff>
      <xdr:row>0</xdr:row>
      <xdr:rowOff>480483</xdr:rowOff>
    </xdr:to>
    <xdr:sp macro="" textlink="">
      <xdr:nvSpPr>
        <xdr:cNvPr id="2" name="Flecha derecha 1">
          <a:hlinkClick xmlns:r="http://schemas.openxmlformats.org/officeDocument/2006/relationships" r:id="rId1"/>
          <a:extLst>
            <a:ext uri="{FF2B5EF4-FFF2-40B4-BE49-F238E27FC236}">
              <a16:creationId xmlns="" xmlns:a16="http://schemas.microsoft.com/office/drawing/2014/main" id="{00000000-0008-0000-0500-000002000000}"/>
            </a:ext>
          </a:extLst>
        </xdr:cNvPr>
        <xdr:cNvSpPr/>
      </xdr:nvSpPr>
      <xdr:spPr>
        <a:xfrm>
          <a:off x="7302500" y="42333"/>
          <a:ext cx="902073" cy="438150"/>
        </a:xfrm>
        <a:prstGeom prst="rightArrow">
          <a:avLst/>
        </a:prstGeom>
        <a:solidFill>
          <a:schemeClr val="accent3"/>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1"/>
            <a:t>Continuar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1047751</xdr:colOff>
      <xdr:row>0</xdr:row>
      <xdr:rowOff>40821</xdr:rowOff>
    </xdr:from>
    <xdr:to>
      <xdr:col>9</xdr:col>
      <xdr:colOff>1949824</xdr:colOff>
      <xdr:row>0</xdr:row>
      <xdr:rowOff>478971</xdr:rowOff>
    </xdr:to>
    <xdr:sp macro="" textlink="">
      <xdr:nvSpPr>
        <xdr:cNvPr id="2" name="Flecha derecha 1">
          <a:hlinkClick xmlns:r="http://schemas.openxmlformats.org/officeDocument/2006/relationships" r:id="rId1"/>
          <a:extLst>
            <a:ext uri="{FF2B5EF4-FFF2-40B4-BE49-F238E27FC236}">
              <a16:creationId xmlns="" xmlns:a16="http://schemas.microsoft.com/office/drawing/2014/main" id="{00000000-0008-0000-0600-000002000000}"/>
            </a:ext>
          </a:extLst>
        </xdr:cNvPr>
        <xdr:cNvSpPr/>
      </xdr:nvSpPr>
      <xdr:spPr>
        <a:xfrm>
          <a:off x="19988894" y="40821"/>
          <a:ext cx="902073" cy="438150"/>
        </a:xfrm>
        <a:prstGeom prst="rightArrow">
          <a:avLst/>
        </a:prstGeom>
        <a:solidFill>
          <a:schemeClr val="accent3"/>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1"/>
            <a:t>Continuar</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865909</xdr:colOff>
      <xdr:row>0</xdr:row>
      <xdr:rowOff>34636</xdr:rowOff>
    </xdr:from>
    <xdr:to>
      <xdr:col>8</xdr:col>
      <xdr:colOff>1767982</xdr:colOff>
      <xdr:row>0</xdr:row>
      <xdr:rowOff>472786</xdr:rowOff>
    </xdr:to>
    <xdr:sp macro="" textlink="">
      <xdr:nvSpPr>
        <xdr:cNvPr id="3" name="Flecha derecha 2">
          <a:hlinkClick xmlns:r="http://schemas.openxmlformats.org/officeDocument/2006/relationships" r:id="rId1"/>
          <a:extLst>
            <a:ext uri="{FF2B5EF4-FFF2-40B4-BE49-F238E27FC236}">
              <a16:creationId xmlns="" xmlns:a16="http://schemas.microsoft.com/office/drawing/2014/main" id="{00000000-0008-0000-0700-000003000000}"/>
            </a:ext>
          </a:extLst>
        </xdr:cNvPr>
        <xdr:cNvSpPr/>
      </xdr:nvSpPr>
      <xdr:spPr>
        <a:xfrm>
          <a:off x="13438909" y="34636"/>
          <a:ext cx="902073" cy="438150"/>
        </a:xfrm>
        <a:prstGeom prst="rightArrow">
          <a:avLst/>
        </a:prstGeom>
        <a:solidFill>
          <a:schemeClr val="accent3"/>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1"/>
            <a:t>Continuar</a:t>
          </a:r>
        </a:p>
      </xdr:txBody>
    </xdr:sp>
    <xdr:clientData/>
  </xdr:twoCellAnchor>
  <xdr:twoCellAnchor editAs="oneCell">
    <xdr:from>
      <xdr:col>1</xdr:col>
      <xdr:colOff>21029</xdr:colOff>
      <xdr:row>38</xdr:row>
      <xdr:rowOff>4278</xdr:rowOff>
    </xdr:from>
    <xdr:to>
      <xdr:col>4</xdr:col>
      <xdr:colOff>1818409</xdr:colOff>
      <xdr:row>48</xdr:row>
      <xdr:rowOff>156681</xdr:rowOff>
    </xdr:to>
    <xdr:pic>
      <xdr:nvPicPr>
        <xdr:cNvPr id="9" name="Imagen 8">
          <a:extLst>
            <a:ext uri="{FF2B5EF4-FFF2-40B4-BE49-F238E27FC236}">
              <a16:creationId xmlns=""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029" y="7832096"/>
          <a:ext cx="9192244" cy="2057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231322</xdr:colOff>
      <xdr:row>0</xdr:row>
      <xdr:rowOff>54428</xdr:rowOff>
    </xdr:from>
    <xdr:to>
      <xdr:col>10</xdr:col>
      <xdr:colOff>1133395</xdr:colOff>
      <xdr:row>0</xdr:row>
      <xdr:rowOff>492578</xdr:rowOff>
    </xdr:to>
    <xdr:sp macro="" textlink="">
      <xdr:nvSpPr>
        <xdr:cNvPr id="2" name="Flecha derecha 1">
          <a:hlinkClick xmlns:r="http://schemas.openxmlformats.org/officeDocument/2006/relationships" r:id="rId1"/>
          <a:extLst>
            <a:ext uri="{FF2B5EF4-FFF2-40B4-BE49-F238E27FC236}">
              <a16:creationId xmlns="" xmlns:a16="http://schemas.microsoft.com/office/drawing/2014/main" id="{00000000-0008-0000-0800-000002000000}"/>
            </a:ext>
          </a:extLst>
        </xdr:cNvPr>
        <xdr:cNvSpPr/>
      </xdr:nvSpPr>
      <xdr:spPr>
        <a:xfrm>
          <a:off x="18165536" y="54428"/>
          <a:ext cx="902073" cy="438150"/>
        </a:xfrm>
        <a:prstGeom prst="rightArrow">
          <a:avLst/>
        </a:prstGeom>
        <a:solidFill>
          <a:schemeClr val="accent3"/>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1"/>
            <a:t>Continuar</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1.xml.rels><?xml version="1.0" encoding="UTF-8" standalone="yes"?>
<Relationships xmlns="http://schemas.openxmlformats.org/package/2006/relationships"><Relationship Id="rId13" Type="http://schemas.openxmlformats.org/officeDocument/2006/relationships/hyperlink" Target="http://siteresources.worldbank.org/SOCIALPROTECTION/Publications/20847129/SRMWBApproachtoSP.pdf" TargetMode="External"/><Relationship Id="rId18" Type="http://schemas.openxmlformats.org/officeDocument/2006/relationships/hyperlink" Target="http://www.meted.ucar.edu/communities/hazwarnsys/ffewsrg_es/FF_EWS.portada.pdf" TargetMode="External"/><Relationship Id="rId26" Type="http://schemas.openxmlformats.org/officeDocument/2006/relationships/hyperlink" Target="http://climate-adapt.eea.europa.eu/metadata/adaptation-options/improvement-of-irrigation-efficiency" TargetMode="External"/><Relationship Id="rId21" Type="http://schemas.openxmlformats.org/officeDocument/2006/relationships/hyperlink" Target="http://climate-adapt.eea.europa.eu/metadata/adaptation-options/financial-tools-for-risk-management" TargetMode="External"/><Relationship Id="rId34" Type="http://schemas.openxmlformats.org/officeDocument/2006/relationships/hyperlink" Target="http://www.bvsde.paho.org/bvsade/fulltext/manual_peem/planes.pdf" TargetMode="External"/><Relationship Id="rId7" Type="http://schemas.openxmlformats.org/officeDocument/2006/relationships/hyperlink" Target="http://climate-adapt.eea.europa.eu/metadata/adaptation-options/adaptation-of-integrated-land-use-planning" TargetMode="External"/><Relationship Id="rId12" Type="http://schemas.openxmlformats.org/officeDocument/2006/relationships/hyperlink" Target="http://climate-adapt.eea.europa.eu/metadata/adaptation-options/awareness-campaigns-for-behavioural-change" TargetMode="External"/><Relationship Id="rId17" Type="http://schemas.openxmlformats.org/officeDocument/2006/relationships/hyperlink" Target="http://climate-adapt.eea.europa.eu/metadata/adaptation-options/establishment-of-early-warning-systems" TargetMode="External"/><Relationship Id="rId25" Type="http://schemas.openxmlformats.org/officeDocument/2006/relationships/hyperlink" Target="http://climate-adapt.eea.europa.eu/metadata/adaptation-options/improved-water-retention-in-agricultural-areas" TargetMode="External"/><Relationship Id="rId33" Type="http://schemas.openxmlformats.org/officeDocument/2006/relationships/hyperlink" Target="http://www.ifrc.org/en/what-we-do/disaster-management/preparing-for-disaster/disaster-preparedness-tools/contingency-planning-and-disaster-response-planning/" TargetMode="External"/><Relationship Id="rId38" Type="http://schemas.openxmlformats.org/officeDocument/2006/relationships/printerSettings" Target="../printerSettings/printerSettings8.bin"/><Relationship Id="rId2" Type="http://schemas.openxmlformats.org/officeDocument/2006/relationships/hyperlink" Target="http://climate-adapt.eea.europa.eu/metadata/adaptation-options/water-restrictions-and-consumption-cuts" TargetMode="External"/><Relationship Id="rId16" Type="http://schemas.openxmlformats.org/officeDocument/2006/relationships/hyperlink" Target="https://www.giz.de/expertise/downloads/giz2013-es-adaptacion-basada-en-los-ecosistemas.pdf" TargetMode="External"/><Relationship Id="rId20" Type="http://schemas.openxmlformats.org/officeDocument/2006/relationships/hyperlink" Target="https://www.giz.de/expertise/downloads/giz2013-es-adaptacion-basada-en-los-ecosistemas.pdf" TargetMode="External"/><Relationship Id="rId29" Type="http://schemas.openxmlformats.org/officeDocument/2006/relationships/hyperlink" Target="http://climate-adapt.eea.europa.eu/metadata/adaptation-options/monitoring-modelling-and-forecasting-systems" TargetMode="External"/><Relationship Id="rId1" Type="http://schemas.openxmlformats.org/officeDocument/2006/relationships/hyperlink" Target="http://climate-adapt.eea.europa.eu/metadata/case-studies/adaptation-of-french-standards-for-design-maintenance-and-operation-of-transport-infrastructures" TargetMode="External"/><Relationship Id="rId6" Type="http://schemas.openxmlformats.org/officeDocument/2006/relationships/hyperlink" Target="http://www.fireadapted.org/~/media/Fire%20Adapted/Files/FAC%20Reference%20Guide%202014%20FINAL%20reduced%202.pdf" TargetMode="External"/><Relationship Id="rId11" Type="http://schemas.openxmlformats.org/officeDocument/2006/relationships/hyperlink" Target="http://s1.fontagro.org/proyectos/dise%C3%B1o-de-sistemas-silvopastoriles-como-estrategia-para-la-adaptaci%C3%B3n-y-mitigaci%C3%B3n-al-camb" TargetMode="External"/><Relationship Id="rId24" Type="http://schemas.openxmlformats.org/officeDocument/2006/relationships/hyperlink" Target="http://climate-adapt.eea.europa.eu/metadata/adaptation-options/groynes-breakwaters-and-artificial-reefs" TargetMode="External"/><Relationship Id="rId32" Type="http://schemas.openxmlformats.org/officeDocument/2006/relationships/hyperlink" Target="http://www.mma.gob.cl/1304/articles-55879_InstrumentoFinalCC_Silvoagropecuario.pdf" TargetMode="External"/><Relationship Id="rId37" Type="http://schemas.openxmlformats.org/officeDocument/2006/relationships/hyperlink" Target="http://www.wwf.org.co/?226493/Trabajo-movil-para-combatir-el-cambio-climtico" TargetMode="External"/><Relationship Id="rId5" Type="http://schemas.openxmlformats.org/officeDocument/2006/relationships/hyperlink" Target="http://climate-adapt.eea.europa.eu/metadata/adaptation-options/adaptation-of-fire-management-plans" TargetMode="External"/><Relationship Id="rId15" Type="http://schemas.openxmlformats.org/officeDocument/2006/relationships/hyperlink" Target="http://climate-adapt.eea.europa.eu/metadata/adaptation-options/cliff-stabilisation" TargetMode="External"/><Relationship Id="rId23" Type="http://schemas.openxmlformats.org/officeDocument/2006/relationships/hyperlink" Target="http://www.eea.europa.eu/publications/urban-adaptation-to-climate-change" TargetMode="External"/><Relationship Id="rId28" Type="http://schemas.openxmlformats.org/officeDocument/2006/relationships/hyperlink" Target="http://climate-adapt.eea.europa.eu/metadata/adaptation-options/floating-and-amphibious-housing" TargetMode="External"/><Relationship Id="rId36" Type="http://schemas.openxmlformats.org/officeDocument/2006/relationships/hyperlink" Target="http://blogs.iadb.org/cambioclimatico/2015/03/06/los-beneficios-verdes-del-teletrabajo/" TargetMode="External"/><Relationship Id="rId10" Type="http://schemas.openxmlformats.org/officeDocument/2006/relationships/hyperlink" Target="http://www.fao.org/docrep/017/i3182e/i3182e00.pdf" TargetMode="External"/><Relationship Id="rId19" Type="http://schemas.openxmlformats.org/officeDocument/2006/relationships/hyperlink" Target="http://climate-adapt.eea.europa.eu/metadata/adaptation-options/establishment-and-restoration-of-riparian-buffer-s" TargetMode="External"/><Relationship Id="rId31" Type="http://schemas.openxmlformats.org/officeDocument/2006/relationships/hyperlink" Target="http://www.mma.gob.cl/1304/articles-55879_InstrumentoFinalCC_Silvoagropecuario.pdf" TargetMode="External"/><Relationship Id="rId4" Type="http://schemas.openxmlformats.org/officeDocument/2006/relationships/hyperlink" Target="http://ec.europa.eu/environment/water/quantity/pdf/dmp_report.pdf" TargetMode="External"/><Relationship Id="rId9" Type="http://schemas.openxmlformats.org/officeDocument/2006/relationships/hyperlink" Target="http://climate-adapt.eea.europa.eu/metadata/adaptation-options/agro-forestry-and-crop-diversification" TargetMode="External"/><Relationship Id="rId14" Type="http://schemas.openxmlformats.org/officeDocument/2006/relationships/hyperlink" Target="http://www.mapama.gob.es/es/cambio-climatico/temas/educacion-formacion-sensibilizacion-del-publico/" TargetMode="External"/><Relationship Id="rId22" Type="http://schemas.openxmlformats.org/officeDocument/2006/relationships/hyperlink" Target="http://climate-adapt.eea.europa.eu/metadata/adaptation-options/green-spaces-and-corridors-in-urban-areas" TargetMode="External"/><Relationship Id="rId27" Type="http://schemas.openxmlformats.org/officeDocument/2006/relationships/hyperlink" Target="http://climate-adapt.eea.europa.eu/metadata/adaptation-options/monitoring-modelling-and-forecasting-systems" TargetMode="External"/><Relationship Id="rId30" Type="http://schemas.openxmlformats.org/officeDocument/2006/relationships/hyperlink" Target="http://climate-adapt.eea.europa.eu/metadata/adaptation-options/water-sensitive-forest-management" TargetMode="External"/><Relationship Id="rId35" Type="http://schemas.openxmlformats.org/officeDocument/2006/relationships/hyperlink" Target="https://ec.europa.eu/agriculture/external-studies/euro-forests_en" TargetMode="External"/><Relationship Id="rId8" Type="http://schemas.openxmlformats.org/officeDocument/2006/relationships/hyperlink" Target="http://www.apfm.info/publications/tools/APFM_Tool_07.pdf" TargetMode="External"/><Relationship Id="rId3" Type="http://schemas.openxmlformats.org/officeDocument/2006/relationships/hyperlink" Target="http://www.water.org.uk/consumers/tub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www.geo.euskadi.eus/s69-bisorea/es/x72aGeoeuskadiWAR/index.jsp" TargetMode="External"/><Relationship Id="rId7" Type="http://schemas.openxmlformats.org/officeDocument/2006/relationships/printerSettings" Target="../printerSettings/printerSettings2.bin"/><Relationship Id="rId2" Type="http://schemas.openxmlformats.org/officeDocument/2006/relationships/hyperlink" Target="http://www.geo.euskadi.eus/s69-bisorea/es/x72aGeoeuskadiWAR/index.jsp" TargetMode="External"/><Relationship Id="rId1" Type="http://schemas.openxmlformats.org/officeDocument/2006/relationships/hyperlink" Target="http://www.geo.euskadi.eus/s69-bisorea/es/x72aGeoeuskadiWAR/index.jsp" TargetMode="External"/><Relationship Id="rId6" Type="http://schemas.openxmlformats.org/officeDocument/2006/relationships/hyperlink" Target="http://www.geo.euskadi.eus/s69-bisorea/es/x72aGeoeuskadiWAR/index.jsp" TargetMode="External"/><Relationship Id="rId5" Type="http://schemas.openxmlformats.org/officeDocument/2006/relationships/hyperlink" Target="http://www.geo.euskadi.eus/s69-bisorea/es/x72aGeoeuskadiWAR/index.jsp" TargetMode="External"/><Relationship Id="rId4" Type="http://schemas.openxmlformats.org/officeDocument/2006/relationships/hyperlink" Target="http://www.geo.euskadi.eus/s69-bisorea/es/x72aGeoeuskadiWAR/index.js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www.geo.euskadi.eus/s69-bisorea/es/x72aGeoeuskadiWAR/index.jsp"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E54"/>
  <sheetViews>
    <sheetView workbookViewId="0">
      <selection sqref="A1:XFD1048576"/>
    </sheetView>
  </sheetViews>
  <sheetFormatPr baseColWidth="10" defaultRowHeight="15" x14ac:dyDescent="0.25"/>
  <cols>
    <col min="1" max="1" width="5.7109375" style="1" customWidth="1"/>
    <col min="2" max="2" width="17" style="1" customWidth="1"/>
    <col min="3" max="3" width="59.5703125" style="1" customWidth="1"/>
    <col min="4" max="4" width="17.140625" style="1" customWidth="1"/>
    <col min="5" max="16384" width="11.42578125" style="1"/>
  </cols>
  <sheetData>
    <row r="1" spans="1:5" ht="39.950000000000003" customHeight="1" thickBot="1" x14ac:dyDescent="0.3">
      <c r="A1" s="27"/>
      <c r="B1" s="27"/>
      <c r="C1" s="27"/>
      <c r="D1" s="27"/>
      <c r="E1" s="27"/>
    </row>
    <row r="2" spans="1:5" ht="39.75" customHeight="1" thickTop="1" x14ac:dyDescent="0.25">
      <c r="A2" s="27"/>
      <c r="B2" s="28"/>
      <c r="C2" s="30"/>
      <c r="D2" s="31"/>
      <c r="E2" s="32"/>
    </row>
    <row r="3" spans="1:5" ht="49.5" customHeight="1" x14ac:dyDescent="0.25">
      <c r="A3" s="27"/>
      <c r="B3" s="29"/>
      <c r="C3" s="34" t="s">
        <v>130</v>
      </c>
      <c r="D3" s="33"/>
      <c r="E3" s="32"/>
    </row>
    <row r="4" spans="1:5" x14ac:dyDescent="0.25">
      <c r="A4" s="27"/>
      <c r="B4" s="29"/>
      <c r="D4" s="33"/>
      <c r="E4" s="32"/>
    </row>
    <row r="5" spans="1:5" x14ac:dyDescent="0.25">
      <c r="A5" s="27"/>
      <c r="B5" s="29"/>
      <c r="D5" s="33"/>
      <c r="E5" s="32"/>
    </row>
    <row r="6" spans="1:5" x14ac:dyDescent="0.25">
      <c r="A6" s="27"/>
      <c r="B6" s="29"/>
      <c r="D6" s="33"/>
      <c r="E6" s="32"/>
    </row>
    <row r="7" spans="1:5" x14ac:dyDescent="0.25">
      <c r="A7" s="27"/>
      <c r="B7" s="29"/>
      <c r="D7" s="33"/>
      <c r="E7" s="32"/>
    </row>
    <row r="8" spans="1:5" x14ac:dyDescent="0.25">
      <c r="A8" s="27"/>
      <c r="B8" s="29"/>
      <c r="D8" s="33"/>
      <c r="E8" s="32"/>
    </row>
    <row r="9" spans="1:5" x14ac:dyDescent="0.25">
      <c r="A9" s="27"/>
      <c r="B9" s="29"/>
      <c r="D9" s="33"/>
      <c r="E9" s="32"/>
    </row>
    <row r="10" spans="1:5" x14ac:dyDescent="0.25">
      <c r="A10" s="27"/>
      <c r="B10" s="29"/>
      <c r="D10" s="33"/>
      <c r="E10" s="32"/>
    </row>
    <row r="11" spans="1:5" x14ac:dyDescent="0.25">
      <c r="A11" s="27"/>
      <c r="B11" s="29"/>
      <c r="D11" s="33"/>
      <c r="E11" s="32"/>
    </row>
    <row r="12" spans="1:5" x14ac:dyDescent="0.25">
      <c r="A12" s="27"/>
      <c r="B12" s="29"/>
      <c r="D12" s="33"/>
      <c r="E12" s="32"/>
    </row>
    <row r="13" spans="1:5" x14ac:dyDescent="0.25">
      <c r="A13" s="27"/>
      <c r="B13" s="29"/>
      <c r="D13" s="33"/>
      <c r="E13" s="32"/>
    </row>
    <row r="14" spans="1:5" x14ac:dyDescent="0.25">
      <c r="A14" s="27"/>
      <c r="B14" s="29"/>
      <c r="D14" s="33"/>
      <c r="E14" s="32"/>
    </row>
    <row r="15" spans="1:5" x14ac:dyDescent="0.25">
      <c r="A15" s="27"/>
      <c r="B15" s="29"/>
      <c r="D15" s="33"/>
      <c r="E15" s="32"/>
    </row>
    <row r="16" spans="1:5" x14ac:dyDescent="0.25">
      <c r="A16" s="27"/>
      <c r="B16" s="29"/>
      <c r="D16" s="33"/>
      <c r="E16" s="32"/>
    </row>
    <row r="17" spans="1:5" x14ac:dyDescent="0.25">
      <c r="A17" s="27"/>
      <c r="B17" s="29"/>
      <c r="D17" s="33"/>
      <c r="E17" s="32"/>
    </row>
    <row r="18" spans="1:5" x14ac:dyDescent="0.25">
      <c r="A18" s="27"/>
      <c r="B18" s="29"/>
      <c r="D18" s="33"/>
      <c r="E18" s="32"/>
    </row>
    <row r="19" spans="1:5" x14ac:dyDescent="0.25">
      <c r="A19" s="27"/>
      <c r="B19" s="29"/>
      <c r="D19" s="33"/>
      <c r="E19" s="32"/>
    </row>
    <row r="20" spans="1:5" x14ac:dyDescent="0.25">
      <c r="A20" s="27"/>
      <c r="B20" s="29"/>
      <c r="D20" s="33"/>
      <c r="E20" s="32"/>
    </row>
    <row r="21" spans="1:5" x14ac:dyDescent="0.25">
      <c r="A21" s="27"/>
      <c r="B21" s="29"/>
      <c r="D21" s="33"/>
      <c r="E21" s="32"/>
    </row>
    <row r="22" spans="1:5" x14ac:dyDescent="0.25">
      <c r="A22" s="27"/>
      <c r="B22" s="29"/>
      <c r="D22" s="33"/>
      <c r="E22" s="32"/>
    </row>
    <row r="23" spans="1:5" x14ac:dyDescent="0.25">
      <c r="A23" s="27"/>
      <c r="B23" s="29"/>
      <c r="D23" s="33"/>
      <c r="E23" s="32"/>
    </row>
    <row r="24" spans="1:5" x14ac:dyDescent="0.25">
      <c r="A24" s="27"/>
      <c r="B24" s="29"/>
      <c r="D24" s="33"/>
      <c r="E24" s="32"/>
    </row>
    <row r="25" spans="1:5" x14ac:dyDescent="0.25">
      <c r="A25" s="27"/>
      <c r="B25" s="29"/>
      <c r="D25" s="33"/>
      <c r="E25" s="32"/>
    </row>
    <row r="26" spans="1:5" x14ac:dyDescent="0.25">
      <c r="A26" s="27"/>
      <c r="B26" s="29"/>
      <c r="D26" s="33"/>
      <c r="E26" s="32"/>
    </row>
    <row r="27" spans="1:5" x14ac:dyDescent="0.25">
      <c r="A27" s="27"/>
      <c r="B27" s="29"/>
      <c r="D27" s="33"/>
      <c r="E27" s="32"/>
    </row>
    <row r="28" spans="1:5" x14ac:dyDescent="0.25">
      <c r="A28" s="27"/>
      <c r="B28" s="29"/>
      <c r="D28" s="33"/>
      <c r="E28" s="32"/>
    </row>
    <row r="29" spans="1:5" x14ac:dyDescent="0.25">
      <c r="A29" s="27"/>
      <c r="B29" s="29"/>
      <c r="C29" s="95" t="s">
        <v>252</v>
      </c>
      <c r="D29" s="33"/>
      <c r="E29" s="32"/>
    </row>
    <row r="30" spans="1:5" x14ac:dyDescent="0.25">
      <c r="A30" s="27"/>
      <c r="B30" s="29"/>
      <c r="C30" s="95" t="s">
        <v>237</v>
      </c>
      <c r="D30" s="33"/>
      <c r="E30" s="32"/>
    </row>
    <row r="31" spans="1:5" x14ac:dyDescent="0.25">
      <c r="A31" s="27"/>
      <c r="B31" s="29"/>
      <c r="C31" s="96" t="s">
        <v>131</v>
      </c>
      <c r="D31" s="33"/>
      <c r="E31" s="32"/>
    </row>
    <row r="32" spans="1:5" x14ac:dyDescent="0.25">
      <c r="A32" s="27"/>
      <c r="B32" s="29"/>
      <c r="C32" s="96" t="s">
        <v>132</v>
      </c>
      <c r="D32" s="33"/>
      <c r="E32" s="32"/>
    </row>
    <row r="33" spans="1:5" x14ac:dyDescent="0.25">
      <c r="A33" s="27"/>
      <c r="B33" s="29"/>
      <c r="C33" s="96" t="s">
        <v>239</v>
      </c>
      <c r="D33" s="33"/>
      <c r="E33" s="32"/>
    </row>
    <row r="34" spans="1:5" x14ac:dyDescent="0.25">
      <c r="A34" s="27"/>
      <c r="B34" s="29"/>
      <c r="C34" s="95" t="s">
        <v>2</v>
      </c>
      <c r="D34" s="33"/>
      <c r="E34" s="32"/>
    </row>
    <row r="35" spans="1:5" x14ac:dyDescent="0.25">
      <c r="A35" s="27"/>
      <c r="B35" s="29"/>
      <c r="C35" s="96" t="s">
        <v>22</v>
      </c>
      <c r="D35" s="33"/>
      <c r="E35" s="32"/>
    </row>
    <row r="36" spans="1:5" x14ac:dyDescent="0.25">
      <c r="A36" s="27"/>
      <c r="B36" s="29"/>
      <c r="C36" s="95" t="s">
        <v>165</v>
      </c>
      <c r="D36" s="33"/>
      <c r="E36" s="32"/>
    </row>
    <row r="37" spans="1:5" x14ac:dyDescent="0.25">
      <c r="A37" s="27"/>
      <c r="B37" s="29"/>
      <c r="C37" s="96" t="s">
        <v>199</v>
      </c>
      <c r="D37" s="33"/>
      <c r="E37" s="32"/>
    </row>
    <row r="38" spans="1:5" x14ac:dyDescent="0.25">
      <c r="A38" s="27"/>
      <c r="B38" s="29"/>
      <c r="C38" s="96" t="s">
        <v>200</v>
      </c>
      <c r="D38" s="33"/>
      <c r="E38" s="32"/>
    </row>
    <row r="39" spans="1:5" x14ac:dyDescent="0.25">
      <c r="A39" s="27"/>
      <c r="B39" s="29"/>
      <c r="C39" s="95" t="s">
        <v>4</v>
      </c>
      <c r="D39" s="33"/>
      <c r="E39" s="32"/>
    </row>
    <row r="40" spans="1:5" x14ac:dyDescent="0.25">
      <c r="A40" s="27"/>
      <c r="B40" s="29"/>
      <c r="C40" s="96" t="s">
        <v>133</v>
      </c>
      <c r="D40" s="33"/>
      <c r="E40" s="32"/>
    </row>
    <row r="41" spans="1:5" x14ac:dyDescent="0.25">
      <c r="A41" s="27"/>
      <c r="B41" s="29"/>
      <c r="C41" s="96" t="s">
        <v>98</v>
      </c>
      <c r="D41" s="33"/>
      <c r="E41" s="32"/>
    </row>
    <row r="42" spans="1:5" x14ac:dyDescent="0.25">
      <c r="A42" s="27"/>
      <c r="B42" s="29"/>
      <c r="C42" s="95" t="s">
        <v>3</v>
      </c>
      <c r="D42" s="33"/>
      <c r="E42" s="32"/>
    </row>
    <row r="43" spans="1:5" x14ac:dyDescent="0.25">
      <c r="A43" s="27"/>
      <c r="B43" s="29"/>
      <c r="C43" s="96" t="s">
        <v>134</v>
      </c>
      <c r="D43" s="33"/>
      <c r="E43" s="32"/>
    </row>
    <row r="44" spans="1:5" x14ac:dyDescent="0.25">
      <c r="A44" s="27"/>
      <c r="B44" s="29"/>
      <c r="C44" s="96" t="s">
        <v>135</v>
      </c>
      <c r="D44" s="33"/>
      <c r="E44" s="32"/>
    </row>
    <row r="45" spans="1:5" x14ac:dyDescent="0.25">
      <c r="A45" s="27"/>
      <c r="B45" s="29"/>
      <c r="C45" s="95" t="s">
        <v>346</v>
      </c>
      <c r="D45" s="33"/>
      <c r="E45" s="32"/>
    </row>
    <row r="46" spans="1:5" x14ac:dyDescent="0.25">
      <c r="A46" s="27"/>
      <c r="B46" s="29"/>
      <c r="C46" s="95" t="s">
        <v>343</v>
      </c>
      <c r="D46" s="33"/>
      <c r="E46" s="32"/>
    </row>
    <row r="47" spans="1:5" x14ac:dyDescent="0.25">
      <c r="A47" s="27"/>
      <c r="B47" s="29"/>
      <c r="C47" s="96" t="s">
        <v>344</v>
      </c>
      <c r="D47" s="33"/>
      <c r="E47" s="32"/>
    </row>
    <row r="48" spans="1:5" x14ac:dyDescent="0.25">
      <c r="A48" s="27"/>
      <c r="B48" s="29"/>
      <c r="C48" s="95" t="s">
        <v>345</v>
      </c>
      <c r="D48" s="33"/>
      <c r="E48" s="32"/>
    </row>
    <row r="49" spans="1:5" x14ac:dyDescent="0.25">
      <c r="A49" s="27"/>
      <c r="B49" s="29"/>
      <c r="C49" s="95" t="s">
        <v>347</v>
      </c>
      <c r="D49" s="33"/>
      <c r="E49" s="32"/>
    </row>
    <row r="50" spans="1:5" x14ac:dyDescent="0.25">
      <c r="A50" s="27"/>
      <c r="B50" s="29"/>
      <c r="C50" s="95" t="s">
        <v>472</v>
      </c>
      <c r="D50" s="33"/>
      <c r="E50" s="32"/>
    </row>
    <row r="51" spans="1:5" x14ac:dyDescent="0.25">
      <c r="A51" s="27"/>
      <c r="B51" s="29"/>
      <c r="D51" s="33"/>
      <c r="E51" s="32"/>
    </row>
    <row r="52" spans="1:5" x14ac:dyDescent="0.25">
      <c r="A52" s="27"/>
      <c r="B52" s="29"/>
      <c r="D52" s="33"/>
      <c r="E52" s="32"/>
    </row>
    <row r="53" spans="1:5" ht="15.75" thickBot="1" x14ac:dyDescent="0.3">
      <c r="A53" s="27"/>
      <c r="B53" s="35"/>
      <c r="C53" s="36"/>
      <c r="D53" s="37"/>
      <c r="E53" s="32"/>
    </row>
    <row r="54" spans="1:5" ht="33.75" customHeight="1" thickTop="1" x14ac:dyDescent="0.25">
      <c r="A54" s="27"/>
      <c r="B54" s="27"/>
      <c r="C54" s="27"/>
      <c r="D54" s="27"/>
      <c r="E54" s="32"/>
    </row>
  </sheetData>
  <sheetProtection algorithmName="SHA-512" hashValue="0SLaPTbOQlfYzNO57F7eCG+y95Tax7/iDTUgsd9lMnYyhlAqjAac7t1g6mp5cqaYRl1+RGObqzc4QNLCCGifLQ==" saltValue="KksIbZqgWAQJmElgS7oFbA==" spinCount="100000" sheet="1" objects="1" scenarios="1" selectLockedCells="1" selectUnlockedCells="1"/>
  <hyperlinks>
    <hyperlink ref="C30" location="'Alcance y toma de datos'!A1" display="Alcance y recopilación de datos"/>
    <hyperlink ref="C34" location="'Año horizonte'!A1" display="Año horizonte"/>
    <hyperlink ref="C39" location="'Vulnerabilidad actual'!A1" display="Vulnerabilidad actual"/>
    <hyperlink ref="C42" location="'Análisis de riesgos'!A1" display="Análisis de riesgos"/>
    <hyperlink ref="C45" location="'Resultados riesgos'!A1" display="Resultados riesgos"/>
    <hyperlink ref="C50" location="Tablas!A1" display="Tablas"/>
    <hyperlink ref="C29" location="'Datos generales'!A1" display="Datos generales"/>
    <hyperlink ref="C46" location="'Análisis de medidas'!A1" display="Análisis de medidas"/>
    <hyperlink ref="C48" location="'Compendio de medidas'!A1" display="Compendio de medidas"/>
    <hyperlink ref="C49" location="'Resultados medidas'!A1" display="Resultados medidas"/>
    <hyperlink ref="C36" location="'Proyecciones climáticas'!A1" display="Proyecciones climáticas"/>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609600</xdr:colOff>
                    <xdr:row>29</xdr:row>
                    <xdr:rowOff>171450</xdr:rowOff>
                  </from>
                  <to>
                    <xdr:col>2</xdr:col>
                    <xdr:colOff>1333500</xdr:colOff>
                    <xdr:row>31</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609600</xdr:colOff>
                    <xdr:row>30</xdr:row>
                    <xdr:rowOff>161925</xdr:rowOff>
                  </from>
                  <to>
                    <xdr:col>2</xdr:col>
                    <xdr:colOff>1333500</xdr:colOff>
                    <xdr:row>32</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609600</xdr:colOff>
                    <xdr:row>33</xdr:row>
                    <xdr:rowOff>161925</xdr:rowOff>
                  </from>
                  <to>
                    <xdr:col>2</xdr:col>
                    <xdr:colOff>1333500</xdr:colOff>
                    <xdr:row>35</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609600</xdr:colOff>
                    <xdr:row>38</xdr:row>
                    <xdr:rowOff>171450</xdr:rowOff>
                  </from>
                  <to>
                    <xdr:col>2</xdr:col>
                    <xdr:colOff>1333500</xdr:colOff>
                    <xdr:row>40</xdr:row>
                    <xdr:rowOff>9525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609600</xdr:colOff>
                    <xdr:row>39</xdr:row>
                    <xdr:rowOff>161925</xdr:rowOff>
                  </from>
                  <to>
                    <xdr:col>2</xdr:col>
                    <xdr:colOff>1333500</xdr:colOff>
                    <xdr:row>41</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609600</xdr:colOff>
                    <xdr:row>41</xdr:row>
                    <xdr:rowOff>171450</xdr:rowOff>
                  </from>
                  <to>
                    <xdr:col>2</xdr:col>
                    <xdr:colOff>1333500</xdr:colOff>
                    <xdr:row>43</xdr:row>
                    <xdr:rowOff>9525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xdr:col>
                    <xdr:colOff>609600</xdr:colOff>
                    <xdr:row>42</xdr:row>
                    <xdr:rowOff>171450</xdr:rowOff>
                  </from>
                  <to>
                    <xdr:col>2</xdr:col>
                    <xdr:colOff>1333500</xdr:colOff>
                    <xdr:row>44</xdr:row>
                    <xdr:rowOff>9525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xdr:col>
                    <xdr:colOff>609600</xdr:colOff>
                    <xdr:row>35</xdr:row>
                    <xdr:rowOff>161925</xdr:rowOff>
                  </from>
                  <to>
                    <xdr:col>2</xdr:col>
                    <xdr:colOff>1333500</xdr:colOff>
                    <xdr:row>37</xdr:row>
                    <xdr:rowOff>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xdr:col>
                    <xdr:colOff>609600</xdr:colOff>
                    <xdr:row>36</xdr:row>
                    <xdr:rowOff>161925</xdr:rowOff>
                  </from>
                  <to>
                    <xdr:col>2</xdr:col>
                    <xdr:colOff>1333500</xdr:colOff>
                    <xdr:row>38</xdr:row>
                    <xdr:rowOff>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609600</xdr:colOff>
                    <xdr:row>31</xdr:row>
                    <xdr:rowOff>161925</xdr:rowOff>
                  </from>
                  <to>
                    <xdr:col>2</xdr:col>
                    <xdr:colOff>1333500</xdr:colOff>
                    <xdr:row>33</xdr:row>
                    <xdr:rowOff>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xdr:col>
                    <xdr:colOff>609600</xdr:colOff>
                    <xdr:row>45</xdr:row>
                    <xdr:rowOff>171450</xdr:rowOff>
                  </from>
                  <to>
                    <xdr:col>2</xdr:col>
                    <xdr:colOff>1333500</xdr:colOff>
                    <xdr:row>47</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B1:M95"/>
  <sheetViews>
    <sheetView zoomScale="50" zoomScaleNormal="50" workbookViewId="0"/>
  </sheetViews>
  <sheetFormatPr baseColWidth="10" defaultRowHeight="15" x14ac:dyDescent="0.25"/>
  <cols>
    <col min="1" max="1" width="5.7109375" style="1" customWidth="1"/>
    <col min="2" max="2" width="15" style="1" customWidth="1"/>
    <col min="3" max="3" width="45.85546875" style="1" customWidth="1"/>
    <col min="4" max="4" width="32.140625" style="1" customWidth="1"/>
    <col min="5" max="6" width="30" style="1" customWidth="1"/>
    <col min="7" max="7" width="22.140625" style="1" customWidth="1"/>
    <col min="8" max="8" width="75.7109375" style="1" customWidth="1"/>
    <col min="9" max="9" width="28.85546875" style="1" customWidth="1"/>
    <col min="10" max="10" width="19" style="1" customWidth="1"/>
    <col min="11" max="11" width="23" style="1" customWidth="1"/>
    <col min="12" max="12" width="11.42578125" style="1"/>
    <col min="13" max="13" width="11.42578125" style="1" hidden="1" customWidth="1"/>
    <col min="14" max="16384" width="11.42578125" style="1"/>
  </cols>
  <sheetData>
    <row r="1" spans="2:13" ht="39.950000000000003" customHeight="1" x14ac:dyDescent="0.25">
      <c r="B1" s="42" t="s">
        <v>312</v>
      </c>
      <c r="C1" s="42"/>
      <c r="D1" s="42"/>
      <c r="E1" s="42"/>
      <c r="F1" s="42"/>
      <c r="G1" s="42"/>
      <c r="H1" s="42"/>
      <c r="I1" s="42"/>
      <c r="J1" s="42"/>
      <c r="K1" s="42"/>
    </row>
    <row r="2" spans="2:13" ht="24.95" customHeight="1" x14ac:dyDescent="0.25">
      <c r="B2" s="41" t="s">
        <v>340</v>
      </c>
      <c r="C2" s="41"/>
      <c r="D2" s="41"/>
      <c r="E2" s="41"/>
      <c r="F2" s="41"/>
      <c r="G2" s="41"/>
      <c r="H2" s="41"/>
      <c r="I2" s="41"/>
      <c r="J2" s="41"/>
      <c r="K2" s="41"/>
    </row>
    <row r="4" spans="2:13" s="67" customFormat="1" ht="44.25" customHeight="1" x14ac:dyDescent="0.25">
      <c r="B4" s="64" t="s">
        <v>308</v>
      </c>
      <c r="C4" s="64" t="s">
        <v>302</v>
      </c>
      <c r="D4" s="64" t="s">
        <v>328</v>
      </c>
      <c r="E4" s="64" t="s">
        <v>317</v>
      </c>
      <c r="F4" s="79" t="s">
        <v>318</v>
      </c>
      <c r="G4" s="97" t="s">
        <v>485</v>
      </c>
      <c r="H4" s="64" t="s">
        <v>316</v>
      </c>
      <c r="I4" s="64" t="s">
        <v>313</v>
      </c>
      <c r="J4" s="64" t="s">
        <v>314</v>
      </c>
      <c r="K4" s="64" t="s">
        <v>315</v>
      </c>
      <c r="M4" s="64"/>
    </row>
    <row r="5" spans="2:13" x14ac:dyDescent="0.25">
      <c r="B5" s="25">
        <v>1</v>
      </c>
      <c r="C5" s="47">
        <f>INDEX('Análisis de medidas'!$N$19:$N$108,MATCH(M5,'Análisis de medidas'!$W$19:$W$108,0))</f>
        <v>0</v>
      </c>
      <c r="D5" s="12">
        <f>INDEX('Análisis de medidas'!$O$19:$O$108,MATCH(M5,'Análisis de medidas'!$W$19:$W$108,0))</f>
        <v>0</v>
      </c>
      <c r="E5" s="12">
        <f>INDEX('Análisis de medidas'!$P$19:$P$108,MATCH(M5,'Análisis de medidas'!$W$19:$W$108,0))</f>
        <v>0</v>
      </c>
      <c r="F5" s="12">
        <f>INDEX('Análisis de medidas'!$Q$19:$Q$108,MATCH(M5,'Análisis de medidas'!$W$19:$W$108,0))</f>
        <v>0</v>
      </c>
      <c r="G5" s="84"/>
      <c r="H5" s="84"/>
      <c r="I5" s="89"/>
      <c r="J5" s="89"/>
      <c r="K5" s="89"/>
      <c r="M5" s="25">
        <v>1</v>
      </c>
    </row>
    <row r="6" spans="2:13" x14ac:dyDescent="0.25">
      <c r="B6" s="25">
        <v>2</v>
      </c>
      <c r="C6" s="47">
        <f>INDEX('Análisis de medidas'!$N$19:$N$108,MATCH(M6,'Análisis de medidas'!$W$19:$W$108,0))</f>
        <v>0</v>
      </c>
      <c r="D6" s="12">
        <f>INDEX('Análisis de medidas'!$O$19:$O$108,MATCH(M6,'Análisis de medidas'!$W$19:$W$108,0))</f>
        <v>0</v>
      </c>
      <c r="E6" s="12">
        <f>INDEX('Análisis de medidas'!$P$19:$P$108,MATCH(M6,'Análisis de medidas'!$W$19:$W$108,0))</f>
        <v>0</v>
      </c>
      <c r="F6" s="12">
        <f>INDEX('Análisis de medidas'!$Q$19:$Q$108,MATCH(M6,'Análisis de medidas'!$W$19:$W$108,0))</f>
        <v>0</v>
      </c>
      <c r="G6" s="84"/>
      <c r="H6" s="84"/>
      <c r="I6" s="89"/>
      <c r="J6" s="89"/>
      <c r="K6" s="89"/>
      <c r="M6" s="25">
        <v>2</v>
      </c>
    </row>
    <row r="7" spans="2:13" x14ac:dyDescent="0.25">
      <c r="B7" s="25">
        <v>3</v>
      </c>
      <c r="C7" s="47">
        <f>INDEX('Análisis de medidas'!$N$19:$N$108,MATCH(M7,'Análisis de medidas'!$W$19:$W$108,0))</f>
        <v>0</v>
      </c>
      <c r="D7" s="12">
        <f>INDEX('Análisis de medidas'!$O$19:$O$108,MATCH(M7,'Análisis de medidas'!$W$19:$W$108,0))</f>
        <v>0</v>
      </c>
      <c r="E7" s="12">
        <f>INDEX('Análisis de medidas'!$P$19:$P$108,MATCH(M7,'Análisis de medidas'!$W$19:$W$108,0))</f>
        <v>0</v>
      </c>
      <c r="F7" s="12">
        <f>INDEX('Análisis de medidas'!$Q$19:$Q$108,MATCH(M7,'Análisis de medidas'!$W$19:$W$108,0))</f>
        <v>0</v>
      </c>
      <c r="G7" s="84"/>
      <c r="H7" s="84"/>
      <c r="I7" s="89"/>
      <c r="J7" s="89"/>
      <c r="K7" s="89"/>
      <c r="M7" s="25">
        <v>3</v>
      </c>
    </row>
    <row r="8" spans="2:13" x14ac:dyDescent="0.25">
      <c r="B8" s="25">
        <v>4</v>
      </c>
      <c r="C8" s="47">
        <f>INDEX('Análisis de medidas'!$N$19:$N$108,MATCH(M8,'Análisis de medidas'!$W$19:$W$108,0))</f>
        <v>0</v>
      </c>
      <c r="D8" s="12">
        <f>INDEX('Análisis de medidas'!$O$19:$O$108,MATCH(M8,'Análisis de medidas'!$W$19:$W$108,0))</f>
        <v>0</v>
      </c>
      <c r="E8" s="12">
        <f>INDEX('Análisis de medidas'!$P$19:$P$108,MATCH(M8,'Análisis de medidas'!$W$19:$W$108,0))</f>
        <v>0</v>
      </c>
      <c r="F8" s="12">
        <f>INDEX('Análisis de medidas'!$Q$19:$Q$108,MATCH(M8,'Análisis de medidas'!$W$19:$W$108,0))</f>
        <v>0</v>
      </c>
      <c r="G8" s="84"/>
      <c r="H8" s="84"/>
      <c r="I8" s="89"/>
      <c r="J8" s="89"/>
      <c r="K8" s="89"/>
      <c r="M8" s="25">
        <v>4</v>
      </c>
    </row>
    <row r="9" spans="2:13" x14ac:dyDescent="0.25">
      <c r="B9" s="25">
        <v>5</v>
      </c>
      <c r="C9" s="47">
        <f>INDEX('Análisis de medidas'!$N$19:$N$108,MATCH(M9,'Análisis de medidas'!$W$19:$W$108,0))</f>
        <v>0</v>
      </c>
      <c r="D9" s="12">
        <f>INDEX('Análisis de medidas'!$O$19:$O$108,MATCH(M9,'Análisis de medidas'!$W$19:$W$108,0))</f>
        <v>0</v>
      </c>
      <c r="E9" s="12">
        <f>INDEX('Análisis de medidas'!$P$19:$P$108,MATCH(M9,'Análisis de medidas'!$W$19:$W$108,0))</f>
        <v>0</v>
      </c>
      <c r="F9" s="12">
        <f>INDEX('Análisis de medidas'!$Q$19:$Q$108,MATCH(M9,'Análisis de medidas'!$W$19:$W$108,0))</f>
        <v>0</v>
      </c>
      <c r="G9" s="84"/>
      <c r="H9" s="84"/>
      <c r="I9" s="89"/>
      <c r="J9" s="89"/>
      <c r="K9" s="89"/>
      <c r="M9" s="25">
        <v>5</v>
      </c>
    </row>
    <row r="10" spans="2:13" x14ac:dyDescent="0.25">
      <c r="B10" s="25">
        <v>6</v>
      </c>
      <c r="C10" s="47">
        <f>INDEX('Análisis de medidas'!$N$19:$N$108,MATCH(M10,'Análisis de medidas'!$W$19:$W$108,0))</f>
        <v>0</v>
      </c>
      <c r="D10" s="12">
        <f>INDEX('Análisis de medidas'!$O$19:$O$108,MATCH(M10,'Análisis de medidas'!$W$19:$W$108,0))</f>
        <v>0</v>
      </c>
      <c r="E10" s="12">
        <f>INDEX('Análisis de medidas'!$P$19:$P$108,MATCH(M10,'Análisis de medidas'!$W$19:$W$108,0))</f>
        <v>0</v>
      </c>
      <c r="F10" s="12">
        <f>INDEX('Análisis de medidas'!$Q$19:$Q$108,MATCH(M10,'Análisis de medidas'!$W$19:$W$108,0))</f>
        <v>0</v>
      </c>
      <c r="G10" s="84"/>
      <c r="H10" s="84"/>
      <c r="I10" s="89"/>
      <c r="J10" s="89"/>
      <c r="K10" s="89"/>
      <c r="M10" s="25">
        <v>6</v>
      </c>
    </row>
    <row r="11" spans="2:13" x14ac:dyDescent="0.25">
      <c r="B11" s="25">
        <v>7</v>
      </c>
      <c r="C11" s="47">
        <f>INDEX('Análisis de medidas'!$N$19:$N$108,MATCH(M11,'Análisis de medidas'!$W$19:$W$108,0))</f>
        <v>0</v>
      </c>
      <c r="D11" s="12">
        <f>INDEX('Análisis de medidas'!$O$19:$O$108,MATCH(M11,'Análisis de medidas'!$W$19:$W$108,0))</f>
        <v>0</v>
      </c>
      <c r="E11" s="12">
        <f>INDEX('Análisis de medidas'!$P$19:$P$108,MATCH(M11,'Análisis de medidas'!$W$19:$W$108,0))</f>
        <v>0</v>
      </c>
      <c r="F11" s="12">
        <f>INDEX('Análisis de medidas'!$Q$19:$Q$108,MATCH(M11,'Análisis de medidas'!$W$19:$W$108,0))</f>
        <v>0</v>
      </c>
      <c r="G11" s="84"/>
      <c r="H11" s="84"/>
      <c r="I11" s="89"/>
      <c r="J11" s="89"/>
      <c r="K11" s="89"/>
      <c r="M11" s="25">
        <v>7</v>
      </c>
    </row>
    <row r="12" spans="2:13" x14ac:dyDescent="0.25">
      <c r="B12" s="25">
        <v>8</v>
      </c>
      <c r="C12" s="47">
        <f>INDEX('Análisis de medidas'!$N$19:$N$108,MATCH(M12,'Análisis de medidas'!$W$19:$W$108,0))</f>
        <v>0</v>
      </c>
      <c r="D12" s="12">
        <f>INDEX('Análisis de medidas'!$O$19:$O$108,MATCH(M12,'Análisis de medidas'!$W$19:$W$108,0))</f>
        <v>0</v>
      </c>
      <c r="E12" s="12">
        <f>INDEX('Análisis de medidas'!$P$19:$P$108,MATCH(M12,'Análisis de medidas'!$W$19:$W$108,0))</f>
        <v>0</v>
      </c>
      <c r="F12" s="12">
        <f>INDEX('Análisis de medidas'!$Q$19:$Q$108,MATCH(M12,'Análisis de medidas'!$W$19:$W$108,0))</f>
        <v>0</v>
      </c>
      <c r="G12" s="84"/>
      <c r="H12" s="84"/>
      <c r="I12" s="89"/>
      <c r="J12" s="89"/>
      <c r="K12" s="89"/>
      <c r="M12" s="25">
        <v>8</v>
      </c>
    </row>
    <row r="13" spans="2:13" x14ac:dyDescent="0.25">
      <c r="B13" s="25">
        <v>9</v>
      </c>
      <c r="C13" s="47">
        <f>INDEX('Análisis de medidas'!$N$19:$N$108,MATCH(M13,'Análisis de medidas'!$W$19:$W$108,0))</f>
        <v>0</v>
      </c>
      <c r="D13" s="12">
        <f>INDEX('Análisis de medidas'!$O$19:$O$108,MATCH(M13,'Análisis de medidas'!$W$19:$W$108,0))</f>
        <v>0</v>
      </c>
      <c r="E13" s="12">
        <f>INDEX('Análisis de medidas'!$P$19:$P$108,MATCH(M13,'Análisis de medidas'!$W$19:$W$108,0))</f>
        <v>0</v>
      </c>
      <c r="F13" s="12">
        <f>INDEX('Análisis de medidas'!$Q$19:$Q$108,MATCH(M13,'Análisis de medidas'!$W$19:$W$108,0))</f>
        <v>0</v>
      </c>
      <c r="G13" s="84"/>
      <c r="H13" s="84"/>
      <c r="I13" s="89"/>
      <c r="J13" s="89"/>
      <c r="K13" s="89"/>
      <c r="M13" s="25">
        <v>9</v>
      </c>
    </row>
    <row r="14" spans="2:13" x14ac:dyDescent="0.25">
      <c r="B14" s="25">
        <v>10</v>
      </c>
      <c r="C14" s="47">
        <f>INDEX('Análisis de medidas'!$N$19:$N$108,MATCH(M14,'Análisis de medidas'!$W$19:$W$108,0))</f>
        <v>0</v>
      </c>
      <c r="D14" s="12">
        <f>INDEX('Análisis de medidas'!$O$19:$O$108,MATCH(M14,'Análisis de medidas'!$W$19:$W$108,0))</f>
        <v>0</v>
      </c>
      <c r="E14" s="12">
        <f>INDEX('Análisis de medidas'!$P$19:$P$108,MATCH(M14,'Análisis de medidas'!$W$19:$W$108,0))</f>
        <v>0</v>
      </c>
      <c r="F14" s="12">
        <f>INDEX('Análisis de medidas'!$Q$19:$Q$108,MATCH(M14,'Análisis de medidas'!$W$19:$W$108,0))</f>
        <v>0</v>
      </c>
      <c r="G14" s="84"/>
      <c r="H14" s="84"/>
      <c r="I14" s="89"/>
      <c r="J14" s="89"/>
      <c r="K14" s="89"/>
      <c r="M14" s="25">
        <v>10</v>
      </c>
    </row>
    <row r="15" spans="2:13" ht="15" customHeight="1" x14ac:dyDescent="0.25">
      <c r="B15" s="25">
        <v>11</v>
      </c>
      <c r="C15" s="47">
        <f>INDEX('Análisis de medidas'!$N$19:$N$108,MATCH(M15,'Análisis de medidas'!$W$19:$W$108,0))</f>
        <v>0</v>
      </c>
      <c r="D15" s="12">
        <f>INDEX('Análisis de medidas'!$O$19:$O$108,MATCH(M15,'Análisis de medidas'!$W$19:$W$108,0))</f>
        <v>0</v>
      </c>
      <c r="E15" s="12">
        <f>INDEX('Análisis de medidas'!$P$19:$P$108,MATCH(M15,'Análisis de medidas'!$W$19:$W$108,0))</f>
        <v>0</v>
      </c>
      <c r="F15" s="12">
        <f>INDEX('Análisis de medidas'!$Q$19:$Q$108,MATCH(M15,'Análisis de medidas'!$W$19:$W$108,0))</f>
        <v>0</v>
      </c>
      <c r="G15" s="84"/>
      <c r="H15" s="84"/>
      <c r="I15" s="89"/>
      <c r="J15" s="89"/>
      <c r="K15" s="89"/>
      <c r="M15" s="25">
        <v>11</v>
      </c>
    </row>
    <row r="16" spans="2:13" x14ac:dyDescent="0.25">
      <c r="B16" s="25">
        <v>12</v>
      </c>
      <c r="C16" s="47">
        <f>INDEX('Análisis de medidas'!$N$19:$N$108,MATCH(M16,'Análisis de medidas'!$W$19:$W$108,0))</f>
        <v>0</v>
      </c>
      <c r="D16" s="12">
        <f>INDEX('Análisis de medidas'!$O$19:$O$108,MATCH(M16,'Análisis de medidas'!$W$19:$W$108,0))</f>
        <v>0</v>
      </c>
      <c r="E16" s="12">
        <f>INDEX('Análisis de medidas'!$P$19:$P$108,MATCH(M16,'Análisis de medidas'!$W$19:$W$108,0))</f>
        <v>0</v>
      </c>
      <c r="F16" s="12">
        <f>INDEX('Análisis de medidas'!$Q$19:$Q$108,MATCH(M16,'Análisis de medidas'!$W$19:$W$108,0))</f>
        <v>0</v>
      </c>
      <c r="G16" s="84"/>
      <c r="H16" s="84"/>
      <c r="I16" s="89"/>
      <c r="J16" s="89"/>
      <c r="K16" s="89"/>
      <c r="M16" s="25">
        <v>12</v>
      </c>
    </row>
    <row r="17" spans="2:13" x14ac:dyDescent="0.25">
      <c r="B17" s="25">
        <v>13</v>
      </c>
      <c r="C17" s="47">
        <f>INDEX('Análisis de medidas'!$N$19:$N$108,MATCH(M17,'Análisis de medidas'!$W$19:$W$108,0))</f>
        <v>0</v>
      </c>
      <c r="D17" s="12">
        <f>INDEX('Análisis de medidas'!$O$19:$O$108,MATCH(M17,'Análisis de medidas'!$W$19:$W$108,0))</f>
        <v>0</v>
      </c>
      <c r="E17" s="12">
        <f>INDEX('Análisis de medidas'!$P$19:$P$108,MATCH(M17,'Análisis de medidas'!$W$19:$W$108,0))</f>
        <v>0</v>
      </c>
      <c r="F17" s="12">
        <f>INDEX('Análisis de medidas'!$Q$19:$Q$108,MATCH(M17,'Análisis de medidas'!$W$19:$W$108,0))</f>
        <v>0</v>
      </c>
      <c r="G17" s="84"/>
      <c r="H17" s="84"/>
      <c r="I17" s="89"/>
      <c r="J17" s="89"/>
      <c r="K17" s="89"/>
      <c r="M17" s="25">
        <v>13</v>
      </c>
    </row>
    <row r="18" spans="2:13" x14ac:dyDescent="0.25">
      <c r="B18" s="25">
        <v>14</v>
      </c>
      <c r="C18" s="47">
        <f>INDEX('Análisis de medidas'!$N$19:$N$108,MATCH(M18,'Análisis de medidas'!$W$19:$W$108,0))</f>
        <v>0</v>
      </c>
      <c r="D18" s="12">
        <f>INDEX('Análisis de medidas'!$O$19:$O$108,MATCH(M18,'Análisis de medidas'!$W$19:$W$108,0))</f>
        <v>0</v>
      </c>
      <c r="E18" s="12">
        <f>INDEX('Análisis de medidas'!$P$19:$P$108,MATCH(M18,'Análisis de medidas'!$W$19:$W$108,0))</f>
        <v>0</v>
      </c>
      <c r="F18" s="12">
        <f>INDEX('Análisis de medidas'!$Q$19:$Q$108,MATCH(M18,'Análisis de medidas'!$W$19:$W$108,0))</f>
        <v>0</v>
      </c>
      <c r="G18" s="84"/>
      <c r="H18" s="84"/>
      <c r="I18" s="89"/>
      <c r="J18" s="89"/>
      <c r="K18" s="89"/>
      <c r="M18" s="25">
        <v>14</v>
      </c>
    </row>
    <row r="19" spans="2:13" x14ac:dyDescent="0.25">
      <c r="B19" s="25">
        <v>15</v>
      </c>
      <c r="C19" s="47">
        <f>INDEX('Análisis de medidas'!$N$19:$N$108,MATCH(M19,'Análisis de medidas'!$W$19:$W$108,0))</f>
        <v>0</v>
      </c>
      <c r="D19" s="12">
        <f>INDEX('Análisis de medidas'!$O$19:$O$108,MATCH(M19,'Análisis de medidas'!$W$19:$W$108,0))</f>
        <v>0</v>
      </c>
      <c r="E19" s="12">
        <f>INDEX('Análisis de medidas'!$P$19:$P$108,MATCH(M19,'Análisis de medidas'!$W$19:$W$108,0))</f>
        <v>0</v>
      </c>
      <c r="F19" s="12">
        <f>INDEX('Análisis de medidas'!$Q$19:$Q$108,MATCH(M19,'Análisis de medidas'!$W$19:$W$108,0))</f>
        <v>0</v>
      </c>
      <c r="G19" s="84"/>
      <c r="H19" s="84"/>
      <c r="I19" s="89"/>
      <c r="J19" s="89"/>
      <c r="K19" s="89"/>
      <c r="M19" s="25">
        <v>15</v>
      </c>
    </row>
    <row r="20" spans="2:13" x14ac:dyDescent="0.25">
      <c r="B20" s="25">
        <v>16</v>
      </c>
      <c r="C20" s="47">
        <f>INDEX('Análisis de medidas'!$N$19:$N$108,MATCH(M20,'Análisis de medidas'!$W$19:$W$108,0))</f>
        <v>0</v>
      </c>
      <c r="D20" s="12">
        <f>INDEX('Análisis de medidas'!$O$19:$O$108,MATCH(M20,'Análisis de medidas'!$W$19:$W$108,0))</f>
        <v>0</v>
      </c>
      <c r="E20" s="12">
        <f>INDEX('Análisis de medidas'!$P$19:$P$108,MATCH(M20,'Análisis de medidas'!$W$19:$W$108,0))</f>
        <v>0</v>
      </c>
      <c r="F20" s="12">
        <f>INDEX('Análisis de medidas'!$Q$19:$Q$108,MATCH(M20,'Análisis de medidas'!$W$19:$W$108,0))</f>
        <v>0</v>
      </c>
      <c r="G20" s="84"/>
      <c r="H20" s="84"/>
      <c r="I20" s="89"/>
      <c r="J20" s="89"/>
      <c r="K20" s="89"/>
      <c r="M20" s="25">
        <v>16</v>
      </c>
    </row>
    <row r="21" spans="2:13" x14ac:dyDescent="0.25">
      <c r="B21" s="25">
        <v>17</v>
      </c>
      <c r="C21" s="47">
        <f>INDEX('Análisis de medidas'!$N$19:$N$108,MATCH(M21,'Análisis de medidas'!$W$19:$W$108,0))</f>
        <v>0</v>
      </c>
      <c r="D21" s="12">
        <f>INDEX('Análisis de medidas'!$O$19:$O$108,MATCH(M21,'Análisis de medidas'!$W$19:$W$108,0))</f>
        <v>0</v>
      </c>
      <c r="E21" s="12">
        <f>INDEX('Análisis de medidas'!$P$19:$P$108,MATCH(M21,'Análisis de medidas'!$W$19:$W$108,0))</f>
        <v>0</v>
      </c>
      <c r="F21" s="12">
        <f>INDEX('Análisis de medidas'!$Q$19:$Q$108,MATCH(M21,'Análisis de medidas'!$W$19:$W$108,0))</f>
        <v>0</v>
      </c>
      <c r="G21" s="84"/>
      <c r="H21" s="84"/>
      <c r="I21" s="89"/>
      <c r="J21" s="89"/>
      <c r="K21" s="89"/>
      <c r="M21" s="25">
        <v>17</v>
      </c>
    </row>
    <row r="22" spans="2:13" x14ac:dyDescent="0.25">
      <c r="B22" s="25">
        <v>18</v>
      </c>
      <c r="C22" s="47">
        <f>INDEX('Análisis de medidas'!$N$19:$N$108,MATCH(M22,'Análisis de medidas'!$W$19:$W$108,0))</f>
        <v>0</v>
      </c>
      <c r="D22" s="12">
        <f>INDEX('Análisis de medidas'!$O$19:$O$108,MATCH(M22,'Análisis de medidas'!$W$19:$W$108,0))</f>
        <v>0</v>
      </c>
      <c r="E22" s="12">
        <f>INDEX('Análisis de medidas'!$P$19:$P$108,MATCH(M22,'Análisis de medidas'!$W$19:$W$108,0))</f>
        <v>0</v>
      </c>
      <c r="F22" s="12">
        <f>INDEX('Análisis de medidas'!$Q$19:$Q$108,MATCH(M22,'Análisis de medidas'!$W$19:$W$108,0))</f>
        <v>0</v>
      </c>
      <c r="G22" s="84"/>
      <c r="H22" s="84"/>
      <c r="I22" s="89"/>
      <c r="J22" s="89"/>
      <c r="K22" s="89"/>
      <c r="M22" s="25">
        <v>18</v>
      </c>
    </row>
    <row r="23" spans="2:13" x14ac:dyDescent="0.25">
      <c r="B23" s="25">
        <v>19</v>
      </c>
      <c r="C23" s="47">
        <f>INDEX('Análisis de medidas'!$N$19:$N$108,MATCH(M23,'Análisis de medidas'!$W$19:$W$108,0))</f>
        <v>0</v>
      </c>
      <c r="D23" s="12">
        <f>INDEX('Análisis de medidas'!$O$19:$O$108,MATCH(M23,'Análisis de medidas'!$W$19:$W$108,0))</f>
        <v>0</v>
      </c>
      <c r="E23" s="12">
        <f>INDEX('Análisis de medidas'!$P$19:$P$108,MATCH(M23,'Análisis de medidas'!$W$19:$W$108,0))</f>
        <v>0</v>
      </c>
      <c r="F23" s="12">
        <f>INDEX('Análisis de medidas'!$Q$19:$Q$108,MATCH(M23,'Análisis de medidas'!$W$19:$W$108,0))</f>
        <v>0</v>
      </c>
      <c r="G23" s="84"/>
      <c r="H23" s="84"/>
      <c r="I23" s="89"/>
      <c r="J23" s="89"/>
      <c r="K23" s="89"/>
      <c r="M23" s="25">
        <v>19</v>
      </c>
    </row>
    <row r="24" spans="2:13" x14ac:dyDescent="0.25">
      <c r="B24" s="25">
        <v>20</v>
      </c>
      <c r="C24" s="47">
        <f>INDEX('Análisis de medidas'!$N$19:$N$108,MATCH(M24,'Análisis de medidas'!$W$19:$W$108,0))</f>
        <v>0</v>
      </c>
      <c r="D24" s="12">
        <f>INDEX('Análisis de medidas'!$O$19:$O$108,MATCH(M24,'Análisis de medidas'!$W$19:$W$108,0))</f>
        <v>0</v>
      </c>
      <c r="E24" s="12">
        <f>INDEX('Análisis de medidas'!$P$19:$P$108,MATCH(M24,'Análisis de medidas'!$W$19:$W$108,0))</f>
        <v>0</v>
      </c>
      <c r="F24" s="12">
        <f>INDEX('Análisis de medidas'!$Q$19:$Q$108,MATCH(M24,'Análisis de medidas'!$W$19:$W$108,0))</f>
        <v>0</v>
      </c>
      <c r="G24" s="84"/>
      <c r="H24" s="84"/>
      <c r="I24" s="89"/>
      <c r="J24" s="89"/>
      <c r="K24" s="89"/>
      <c r="M24" s="25">
        <v>20</v>
      </c>
    </row>
    <row r="25" spans="2:13" x14ac:dyDescent="0.25">
      <c r="B25" s="25">
        <v>21</v>
      </c>
      <c r="C25" s="47">
        <f>INDEX('Análisis de medidas'!$N$19:$N$108,MATCH(M25,'Análisis de medidas'!$W$19:$W$108,0))</f>
        <v>0</v>
      </c>
      <c r="D25" s="12">
        <f>INDEX('Análisis de medidas'!$O$19:$O$108,MATCH(M25,'Análisis de medidas'!$W$19:$W$108,0))</f>
        <v>0</v>
      </c>
      <c r="E25" s="12">
        <f>INDEX('Análisis de medidas'!$P$19:$P$108,MATCH(M25,'Análisis de medidas'!$W$19:$W$108,0))</f>
        <v>0</v>
      </c>
      <c r="F25" s="12">
        <f>INDEX('Análisis de medidas'!$Q$19:$Q$108,MATCH(M25,'Análisis de medidas'!$W$19:$W$108,0))</f>
        <v>0</v>
      </c>
      <c r="G25" s="84"/>
      <c r="H25" s="84"/>
      <c r="I25" s="89"/>
      <c r="J25" s="89"/>
      <c r="K25" s="89"/>
      <c r="M25" s="25">
        <v>21</v>
      </c>
    </row>
    <row r="26" spans="2:13" x14ac:dyDescent="0.25">
      <c r="B26" s="25">
        <v>22</v>
      </c>
      <c r="C26" s="47">
        <f>INDEX('Análisis de medidas'!$N$19:$N$108,MATCH(M26,'Análisis de medidas'!$W$19:$W$108,0))</f>
        <v>0</v>
      </c>
      <c r="D26" s="12">
        <f>INDEX('Análisis de medidas'!$O$19:$O$108,MATCH(M26,'Análisis de medidas'!$W$19:$W$108,0))</f>
        <v>0</v>
      </c>
      <c r="E26" s="12">
        <f>INDEX('Análisis de medidas'!$P$19:$P$108,MATCH(M26,'Análisis de medidas'!$W$19:$W$108,0))</f>
        <v>0</v>
      </c>
      <c r="F26" s="12">
        <f>INDEX('Análisis de medidas'!$Q$19:$Q$108,MATCH(M26,'Análisis de medidas'!$W$19:$W$108,0))</f>
        <v>0</v>
      </c>
      <c r="G26" s="84"/>
      <c r="H26" s="84"/>
      <c r="I26" s="89"/>
      <c r="J26" s="89"/>
      <c r="K26" s="89"/>
      <c r="M26" s="25">
        <v>22</v>
      </c>
    </row>
    <row r="27" spans="2:13" x14ac:dyDescent="0.25">
      <c r="B27" s="25">
        <v>23</v>
      </c>
      <c r="C27" s="47">
        <f>INDEX('Análisis de medidas'!$N$19:$N$108,MATCH(M27,'Análisis de medidas'!$W$19:$W$108,0))</f>
        <v>0</v>
      </c>
      <c r="D27" s="12">
        <f>INDEX('Análisis de medidas'!$O$19:$O$108,MATCH(M27,'Análisis de medidas'!$W$19:$W$108,0))</f>
        <v>0</v>
      </c>
      <c r="E27" s="12">
        <f>INDEX('Análisis de medidas'!$P$19:$P$108,MATCH(M27,'Análisis de medidas'!$W$19:$W$108,0))</f>
        <v>0</v>
      </c>
      <c r="F27" s="12">
        <f>INDEX('Análisis de medidas'!$Q$19:$Q$108,MATCH(M27,'Análisis de medidas'!$W$19:$W$108,0))</f>
        <v>0</v>
      </c>
      <c r="G27" s="84"/>
      <c r="H27" s="84"/>
      <c r="I27" s="89"/>
      <c r="J27" s="89"/>
      <c r="K27" s="89"/>
      <c r="M27" s="25">
        <v>23</v>
      </c>
    </row>
    <row r="28" spans="2:13" x14ac:dyDescent="0.25">
      <c r="B28" s="25">
        <v>24</v>
      </c>
      <c r="C28" s="47">
        <f>INDEX('Análisis de medidas'!$N$19:$N$108,MATCH(M28,'Análisis de medidas'!$W$19:$W$108,0))</f>
        <v>0</v>
      </c>
      <c r="D28" s="12">
        <f>INDEX('Análisis de medidas'!$O$19:$O$108,MATCH(M28,'Análisis de medidas'!$W$19:$W$108,0))</f>
        <v>0</v>
      </c>
      <c r="E28" s="12">
        <f>INDEX('Análisis de medidas'!$P$19:$P$108,MATCH(M28,'Análisis de medidas'!$W$19:$W$108,0))</f>
        <v>0</v>
      </c>
      <c r="F28" s="12">
        <f>INDEX('Análisis de medidas'!$Q$19:$Q$108,MATCH(M28,'Análisis de medidas'!$W$19:$W$108,0))</f>
        <v>0</v>
      </c>
      <c r="G28" s="84"/>
      <c r="H28" s="84"/>
      <c r="I28" s="89"/>
      <c r="J28" s="89"/>
      <c r="K28" s="89"/>
      <c r="M28" s="25">
        <v>24</v>
      </c>
    </row>
    <row r="29" spans="2:13" x14ac:dyDescent="0.25">
      <c r="B29" s="25">
        <v>25</v>
      </c>
      <c r="C29" s="47">
        <f>INDEX('Análisis de medidas'!$N$19:$N$108,MATCH(M29,'Análisis de medidas'!$W$19:$W$108,0))</f>
        <v>0</v>
      </c>
      <c r="D29" s="12">
        <f>INDEX('Análisis de medidas'!$O$19:$O$108,MATCH(M29,'Análisis de medidas'!$W$19:$W$108,0))</f>
        <v>0</v>
      </c>
      <c r="E29" s="12">
        <f>INDEX('Análisis de medidas'!$P$19:$P$108,MATCH(M29,'Análisis de medidas'!$W$19:$W$108,0))</f>
        <v>0</v>
      </c>
      <c r="F29" s="12">
        <f>INDEX('Análisis de medidas'!$Q$19:$Q$108,MATCH(M29,'Análisis de medidas'!$W$19:$W$108,0))</f>
        <v>0</v>
      </c>
      <c r="G29" s="84"/>
      <c r="H29" s="84"/>
      <c r="I29" s="89"/>
      <c r="J29" s="89"/>
      <c r="K29" s="89"/>
      <c r="M29" s="25">
        <v>25</v>
      </c>
    </row>
    <row r="30" spans="2:13" x14ac:dyDescent="0.25">
      <c r="B30" s="25">
        <v>26</v>
      </c>
      <c r="C30" s="47">
        <f>INDEX('Análisis de medidas'!$N$19:$N$108,MATCH(M30,'Análisis de medidas'!$W$19:$W$108,0))</f>
        <v>0</v>
      </c>
      <c r="D30" s="12">
        <f>INDEX('Análisis de medidas'!$O$19:$O$108,MATCH(M30,'Análisis de medidas'!$W$19:$W$108,0))</f>
        <v>0</v>
      </c>
      <c r="E30" s="12">
        <f>INDEX('Análisis de medidas'!$P$19:$P$108,MATCH(M30,'Análisis de medidas'!$W$19:$W$108,0))</f>
        <v>0</v>
      </c>
      <c r="F30" s="12">
        <f>INDEX('Análisis de medidas'!$Q$19:$Q$108,MATCH(M30,'Análisis de medidas'!$W$19:$W$108,0))</f>
        <v>0</v>
      </c>
      <c r="G30" s="84"/>
      <c r="H30" s="84"/>
      <c r="I30" s="89"/>
      <c r="J30" s="89"/>
      <c r="K30" s="89"/>
      <c r="M30" s="25">
        <v>26</v>
      </c>
    </row>
    <row r="31" spans="2:13" x14ac:dyDescent="0.25">
      <c r="B31" s="25">
        <v>27</v>
      </c>
      <c r="C31" s="47">
        <f>INDEX('Análisis de medidas'!$N$19:$N$108,MATCH(M31,'Análisis de medidas'!$W$19:$W$108,0))</f>
        <v>0</v>
      </c>
      <c r="D31" s="12">
        <f>INDEX('Análisis de medidas'!$O$19:$O$108,MATCH(M31,'Análisis de medidas'!$W$19:$W$108,0))</f>
        <v>0</v>
      </c>
      <c r="E31" s="12">
        <f>INDEX('Análisis de medidas'!$P$19:$P$108,MATCH(M31,'Análisis de medidas'!$W$19:$W$108,0))</f>
        <v>0</v>
      </c>
      <c r="F31" s="12">
        <f>INDEX('Análisis de medidas'!$Q$19:$Q$108,MATCH(M31,'Análisis de medidas'!$W$19:$W$108,0))</f>
        <v>0</v>
      </c>
      <c r="G31" s="84"/>
      <c r="H31" s="84"/>
      <c r="I31" s="89"/>
      <c r="J31" s="89"/>
      <c r="K31" s="89"/>
      <c r="M31" s="25">
        <v>27</v>
      </c>
    </row>
    <row r="32" spans="2:13" x14ac:dyDescent="0.25">
      <c r="B32" s="25">
        <v>28</v>
      </c>
      <c r="C32" s="47">
        <f>INDEX('Análisis de medidas'!$N$19:$N$108,MATCH(M32,'Análisis de medidas'!$W$19:$W$108,0))</f>
        <v>0</v>
      </c>
      <c r="D32" s="12">
        <f>INDEX('Análisis de medidas'!$O$19:$O$108,MATCH(M32,'Análisis de medidas'!$W$19:$W$108,0))</f>
        <v>0</v>
      </c>
      <c r="E32" s="12">
        <f>INDEX('Análisis de medidas'!$P$19:$P$108,MATCH(M32,'Análisis de medidas'!$W$19:$W$108,0))</f>
        <v>0</v>
      </c>
      <c r="F32" s="12">
        <f>INDEX('Análisis de medidas'!$Q$19:$Q$108,MATCH(M32,'Análisis de medidas'!$W$19:$W$108,0))</f>
        <v>0</v>
      </c>
      <c r="G32" s="84"/>
      <c r="H32" s="84"/>
      <c r="I32" s="89"/>
      <c r="J32" s="89"/>
      <c r="K32" s="89"/>
      <c r="M32" s="25">
        <v>28</v>
      </c>
    </row>
    <row r="33" spans="2:13" x14ac:dyDescent="0.25">
      <c r="B33" s="25">
        <v>29</v>
      </c>
      <c r="C33" s="47">
        <f>INDEX('Análisis de medidas'!$N$19:$N$108,MATCH(M33,'Análisis de medidas'!$W$19:$W$108,0))</f>
        <v>0</v>
      </c>
      <c r="D33" s="12">
        <f>INDEX('Análisis de medidas'!$O$19:$O$108,MATCH(M33,'Análisis de medidas'!$W$19:$W$108,0))</f>
        <v>0</v>
      </c>
      <c r="E33" s="12">
        <f>INDEX('Análisis de medidas'!$P$19:$P$108,MATCH(M33,'Análisis de medidas'!$W$19:$W$108,0))</f>
        <v>0</v>
      </c>
      <c r="F33" s="12">
        <f>INDEX('Análisis de medidas'!$Q$19:$Q$108,MATCH(M33,'Análisis de medidas'!$W$19:$W$108,0))</f>
        <v>0</v>
      </c>
      <c r="G33" s="84"/>
      <c r="H33" s="84"/>
      <c r="I33" s="89"/>
      <c r="J33" s="89"/>
      <c r="K33" s="89"/>
      <c r="M33" s="25">
        <v>29</v>
      </c>
    </row>
    <row r="34" spans="2:13" x14ac:dyDescent="0.25">
      <c r="B34" s="25">
        <v>30</v>
      </c>
      <c r="C34" s="47">
        <f>INDEX('Análisis de medidas'!$N$19:$N$108,MATCH(M34,'Análisis de medidas'!$W$19:$W$108,0))</f>
        <v>0</v>
      </c>
      <c r="D34" s="12">
        <f>INDEX('Análisis de medidas'!$O$19:$O$108,MATCH(M34,'Análisis de medidas'!$W$19:$W$108,0))</f>
        <v>0</v>
      </c>
      <c r="E34" s="12">
        <f>INDEX('Análisis de medidas'!$P$19:$P$108,MATCH(M34,'Análisis de medidas'!$W$19:$W$108,0))</f>
        <v>0</v>
      </c>
      <c r="F34" s="12">
        <f>INDEX('Análisis de medidas'!$Q$19:$Q$108,MATCH(M34,'Análisis de medidas'!$W$19:$W$108,0))</f>
        <v>0</v>
      </c>
      <c r="G34" s="84"/>
      <c r="H34" s="84"/>
      <c r="I34" s="89"/>
      <c r="J34" s="89"/>
      <c r="K34" s="89"/>
      <c r="M34" s="25">
        <v>30</v>
      </c>
    </row>
    <row r="35" spans="2:13" x14ac:dyDescent="0.25">
      <c r="B35" s="25">
        <v>31</v>
      </c>
      <c r="C35" s="47">
        <f>INDEX('Análisis de medidas'!$N$19:$N$108,MATCH(M35,'Análisis de medidas'!$W$19:$W$108,0))</f>
        <v>0</v>
      </c>
      <c r="D35" s="12">
        <f>INDEX('Análisis de medidas'!$O$19:$O$108,MATCH(M35,'Análisis de medidas'!$W$19:$W$108,0))</f>
        <v>0</v>
      </c>
      <c r="E35" s="12">
        <f>INDEX('Análisis de medidas'!$P$19:$P$108,MATCH(M35,'Análisis de medidas'!$W$19:$W$108,0))</f>
        <v>0</v>
      </c>
      <c r="F35" s="12">
        <f>INDEX('Análisis de medidas'!$Q$19:$Q$108,MATCH(M35,'Análisis de medidas'!$W$19:$W$108,0))</f>
        <v>0</v>
      </c>
      <c r="G35" s="84"/>
      <c r="H35" s="84"/>
      <c r="I35" s="89"/>
      <c r="J35" s="89"/>
      <c r="K35" s="89"/>
      <c r="M35" s="25">
        <v>31</v>
      </c>
    </row>
    <row r="36" spans="2:13" x14ac:dyDescent="0.25">
      <c r="B36" s="25">
        <v>32</v>
      </c>
      <c r="C36" s="47">
        <f>INDEX('Análisis de medidas'!$N$19:$N$108,MATCH(M36,'Análisis de medidas'!$W$19:$W$108,0))</f>
        <v>0</v>
      </c>
      <c r="D36" s="12">
        <f>INDEX('Análisis de medidas'!$O$19:$O$108,MATCH(M36,'Análisis de medidas'!$W$19:$W$108,0))</f>
        <v>0</v>
      </c>
      <c r="E36" s="12">
        <f>INDEX('Análisis de medidas'!$P$19:$P$108,MATCH(M36,'Análisis de medidas'!$W$19:$W$108,0))</f>
        <v>0</v>
      </c>
      <c r="F36" s="12">
        <f>INDEX('Análisis de medidas'!$Q$19:$Q$108,MATCH(M36,'Análisis de medidas'!$W$19:$W$108,0))</f>
        <v>0</v>
      </c>
      <c r="G36" s="84"/>
      <c r="H36" s="84"/>
      <c r="I36" s="89"/>
      <c r="J36" s="89"/>
      <c r="K36" s="89"/>
      <c r="M36" s="25">
        <v>32</v>
      </c>
    </row>
    <row r="37" spans="2:13" x14ac:dyDescent="0.25">
      <c r="B37" s="25">
        <v>33</v>
      </c>
      <c r="C37" s="47">
        <f>INDEX('Análisis de medidas'!$N$19:$N$108,MATCH(M37,'Análisis de medidas'!$W$19:$W$108,0))</f>
        <v>0</v>
      </c>
      <c r="D37" s="12">
        <f>INDEX('Análisis de medidas'!$O$19:$O$108,MATCH(M37,'Análisis de medidas'!$W$19:$W$108,0))</f>
        <v>0</v>
      </c>
      <c r="E37" s="12">
        <f>INDEX('Análisis de medidas'!$P$19:$P$108,MATCH(M37,'Análisis de medidas'!$W$19:$W$108,0))</f>
        <v>0</v>
      </c>
      <c r="F37" s="12">
        <f>INDEX('Análisis de medidas'!$Q$19:$Q$108,MATCH(M37,'Análisis de medidas'!$W$19:$W$108,0))</f>
        <v>0</v>
      </c>
      <c r="G37" s="84"/>
      <c r="H37" s="84"/>
      <c r="I37" s="89"/>
      <c r="J37" s="89"/>
      <c r="K37" s="89"/>
      <c r="M37" s="25">
        <v>33</v>
      </c>
    </row>
    <row r="38" spans="2:13" x14ac:dyDescent="0.25">
      <c r="B38" s="25">
        <v>34</v>
      </c>
      <c r="C38" s="47">
        <f>INDEX('Análisis de medidas'!$N$19:$N$108,MATCH(M38,'Análisis de medidas'!$W$19:$W$108,0))</f>
        <v>0</v>
      </c>
      <c r="D38" s="12">
        <f>INDEX('Análisis de medidas'!$O$19:$O$108,MATCH(M38,'Análisis de medidas'!$W$19:$W$108,0))</f>
        <v>0</v>
      </c>
      <c r="E38" s="12">
        <f>INDEX('Análisis de medidas'!$P$19:$P$108,MATCH(M38,'Análisis de medidas'!$W$19:$W$108,0))</f>
        <v>0</v>
      </c>
      <c r="F38" s="12">
        <f>INDEX('Análisis de medidas'!$Q$19:$Q$108,MATCH(M38,'Análisis de medidas'!$W$19:$W$108,0))</f>
        <v>0</v>
      </c>
      <c r="G38" s="84"/>
      <c r="H38" s="84"/>
      <c r="I38" s="89"/>
      <c r="J38" s="89"/>
      <c r="K38" s="89"/>
      <c r="M38" s="25">
        <v>34</v>
      </c>
    </row>
    <row r="39" spans="2:13" x14ac:dyDescent="0.25">
      <c r="B39" s="25">
        <v>35</v>
      </c>
      <c r="C39" s="47">
        <f>INDEX('Análisis de medidas'!$N$19:$N$108,MATCH(M39,'Análisis de medidas'!$W$19:$W$108,0))</f>
        <v>0</v>
      </c>
      <c r="D39" s="12">
        <f>INDEX('Análisis de medidas'!$O$19:$O$108,MATCH(M39,'Análisis de medidas'!$W$19:$W$108,0))</f>
        <v>0</v>
      </c>
      <c r="E39" s="12">
        <f>INDEX('Análisis de medidas'!$P$19:$P$108,MATCH(M39,'Análisis de medidas'!$W$19:$W$108,0))</f>
        <v>0</v>
      </c>
      <c r="F39" s="12">
        <f>INDEX('Análisis de medidas'!$Q$19:$Q$108,MATCH(M39,'Análisis de medidas'!$W$19:$W$108,0))</f>
        <v>0</v>
      </c>
      <c r="G39" s="84"/>
      <c r="H39" s="84"/>
      <c r="I39" s="89"/>
      <c r="J39" s="89"/>
      <c r="K39" s="89"/>
      <c r="M39" s="25">
        <v>35</v>
      </c>
    </row>
    <row r="40" spans="2:13" x14ac:dyDescent="0.25">
      <c r="B40" s="25">
        <v>36</v>
      </c>
      <c r="C40" s="47">
        <f>INDEX('Análisis de medidas'!$N$19:$N$108,MATCH(M40,'Análisis de medidas'!$W$19:$W$108,0))</f>
        <v>0</v>
      </c>
      <c r="D40" s="12">
        <f>INDEX('Análisis de medidas'!$O$19:$O$108,MATCH(M40,'Análisis de medidas'!$W$19:$W$108,0))</f>
        <v>0</v>
      </c>
      <c r="E40" s="12">
        <f>INDEX('Análisis de medidas'!$P$19:$P$108,MATCH(M40,'Análisis de medidas'!$W$19:$W$108,0))</f>
        <v>0</v>
      </c>
      <c r="F40" s="12">
        <f>INDEX('Análisis de medidas'!$Q$19:$Q$108,MATCH(M40,'Análisis de medidas'!$W$19:$W$108,0))</f>
        <v>0</v>
      </c>
      <c r="G40" s="84"/>
      <c r="H40" s="84"/>
      <c r="I40" s="89"/>
      <c r="J40" s="89"/>
      <c r="K40" s="89"/>
      <c r="M40" s="25">
        <v>36</v>
      </c>
    </row>
    <row r="41" spans="2:13" x14ac:dyDescent="0.25">
      <c r="B41" s="25">
        <v>37</v>
      </c>
      <c r="C41" s="47">
        <f>INDEX('Análisis de medidas'!$N$19:$N$108,MATCH(M41,'Análisis de medidas'!$W$19:$W$108,0))</f>
        <v>0</v>
      </c>
      <c r="D41" s="12">
        <f>INDEX('Análisis de medidas'!$O$19:$O$108,MATCH(M41,'Análisis de medidas'!$W$19:$W$108,0))</f>
        <v>0</v>
      </c>
      <c r="E41" s="12">
        <f>INDEX('Análisis de medidas'!$P$19:$P$108,MATCH(M41,'Análisis de medidas'!$W$19:$W$108,0))</f>
        <v>0</v>
      </c>
      <c r="F41" s="12">
        <f>INDEX('Análisis de medidas'!$Q$19:$Q$108,MATCH(M41,'Análisis de medidas'!$W$19:$W$108,0))</f>
        <v>0</v>
      </c>
      <c r="G41" s="84"/>
      <c r="H41" s="84"/>
      <c r="I41" s="89"/>
      <c r="J41" s="89"/>
      <c r="K41" s="89"/>
      <c r="M41" s="25">
        <v>37</v>
      </c>
    </row>
    <row r="42" spans="2:13" x14ac:dyDescent="0.25">
      <c r="B42" s="25">
        <v>38</v>
      </c>
      <c r="C42" s="47">
        <f>INDEX('Análisis de medidas'!$N$19:$N$108,MATCH(M42,'Análisis de medidas'!$W$19:$W$108,0))</f>
        <v>0</v>
      </c>
      <c r="D42" s="12">
        <f>INDEX('Análisis de medidas'!$O$19:$O$108,MATCH(M42,'Análisis de medidas'!$W$19:$W$108,0))</f>
        <v>0</v>
      </c>
      <c r="E42" s="12">
        <f>INDEX('Análisis de medidas'!$P$19:$P$108,MATCH(M42,'Análisis de medidas'!$W$19:$W$108,0))</f>
        <v>0</v>
      </c>
      <c r="F42" s="12">
        <f>INDEX('Análisis de medidas'!$Q$19:$Q$108,MATCH(M42,'Análisis de medidas'!$W$19:$W$108,0))</f>
        <v>0</v>
      </c>
      <c r="G42" s="84"/>
      <c r="H42" s="84"/>
      <c r="I42" s="89"/>
      <c r="J42" s="89"/>
      <c r="K42" s="89"/>
      <c r="M42" s="25">
        <v>38</v>
      </c>
    </row>
    <row r="43" spans="2:13" x14ac:dyDescent="0.25">
      <c r="B43" s="25">
        <v>39</v>
      </c>
      <c r="C43" s="47">
        <f>INDEX('Análisis de medidas'!$N$19:$N$108,MATCH(M43,'Análisis de medidas'!$W$19:$W$108,0))</f>
        <v>0</v>
      </c>
      <c r="D43" s="12">
        <f>INDEX('Análisis de medidas'!$O$19:$O$108,MATCH(M43,'Análisis de medidas'!$W$19:$W$108,0))</f>
        <v>0</v>
      </c>
      <c r="E43" s="12">
        <f>INDEX('Análisis de medidas'!$P$19:$P$108,MATCH(M43,'Análisis de medidas'!$W$19:$W$108,0))</f>
        <v>0</v>
      </c>
      <c r="F43" s="12">
        <f>INDEX('Análisis de medidas'!$Q$19:$Q$108,MATCH(M43,'Análisis de medidas'!$W$19:$W$108,0))</f>
        <v>0</v>
      </c>
      <c r="G43" s="84"/>
      <c r="H43" s="84"/>
      <c r="I43" s="89"/>
      <c r="J43" s="89"/>
      <c r="K43" s="89"/>
      <c r="M43" s="25">
        <v>39</v>
      </c>
    </row>
    <row r="44" spans="2:13" x14ac:dyDescent="0.25">
      <c r="B44" s="25">
        <v>40</v>
      </c>
      <c r="C44" s="47">
        <f>INDEX('Análisis de medidas'!$N$19:$N$108,MATCH(M44,'Análisis de medidas'!$W$19:$W$108,0))</f>
        <v>0</v>
      </c>
      <c r="D44" s="12">
        <f>INDEX('Análisis de medidas'!$O$19:$O$108,MATCH(M44,'Análisis de medidas'!$W$19:$W$108,0))</f>
        <v>0</v>
      </c>
      <c r="E44" s="12">
        <f>INDEX('Análisis de medidas'!$P$19:$P$108,MATCH(M44,'Análisis de medidas'!$W$19:$W$108,0))</f>
        <v>0</v>
      </c>
      <c r="F44" s="12">
        <f>INDEX('Análisis de medidas'!$Q$19:$Q$108,MATCH(M44,'Análisis de medidas'!$W$19:$W$108,0))</f>
        <v>0</v>
      </c>
      <c r="G44" s="84"/>
      <c r="H44" s="84"/>
      <c r="I44" s="89"/>
      <c r="J44" s="89"/>
      <c r="K44" s="89"/>
      <c r="M44" s="25">
        <v>40</v>
      </c>
    </row>
    <row r="45" spans="2:13" x14ac:dyDescent="0.25">
      <c r="B45" s="25">
        <v>41</v>
      </c>
      <c r="C45" s="47">
        <f>INDEX('Análisis de medidas'!$N$19:$N$108,MATCH(M45,'Análisis de medidas'!$W$19:$W$108,0))</f>
        <v>0</v>
      </c>
      <c r="D45" s="12">
        <f>INDEX('Análisis de medidas'!$O$19:$O$108,MATCH(M45,'Análisis de medidas'!$W$19:$W$108,0))</f>
        <v>0</v>
      </c>
      <c r="E45" s="12">
        <f>INDEX('Análisis de medidas'!$P$19:$P$108,MATCH(M45,'Análisis de medidas'!$W$19:$W$108,0))</f>
        <v>0</v>
      </c>
      <c r="F45" s="12">
        <f>INDEX('Análisis de medidas'!$Q$19:$Q$108,MATCH(M45,'Análisis de medidas'!$W$19:$W$108,0))</f>
        <v>0</v>
      </c>
      <c r="G45" s="84"/>
      <c r="H45" s="84"/>
      <c r="I45" s="89"/>
      <c r="J45" s="89"/>
      <c r="K45" s="89"/>
      <c r="M45" s="25">
        <v>41</v>
      </c>
    </row>
    <row r="46" spans="2:13" x14ac:dyDescent="0.25">
      <c r="B46" s="25">
        <v>42</v>
      </c>
      <c r="C46" s="47">
        <f>INDEX('Análisis de medidas'!$N$19:$N$108,MATCH(M46,'Análisis de medidas'!$W$19:$W$108,0))</f>
        <v>0</v>
      </c>
      <c r="D46" s="12">
        <f>INDEX('Análisis de medidas'!$O$19:$O$108,MATCH(M46,'Análisis de medidas'!$W$19:$W$108,0))</f>
        <v>0</v>
      </c>
      <c r="E46" s="12">
        <f>INDEX('Análisis de medidas'!$P$19:$P$108,MATCH(M46,'Análisis de medidas'!$W$19:$W$108,0))</f>
        <v>0</v>
      </c>
      <c r="F46" s="12">
        <f>INDEX('Análisis de medidas'!$Q$19:$Q$108,MATCH(M46,'Análisis de medidas'!$W$19:$W$108,0))</f>
        <v>0</v>
      </c>
      <c r="G46" s="84"/>
      <c r="H46" s="84"/>
      <c r="I46" s="89"/>
      <c r="J46" s="89"/>
      <c r="K46" s="89"/>
      <c r="M46" s="25">
        <v>42</v>
      </c>
    </row>
    <row r="47" spans="2:13" x14ac:dyDescent="0.25">
      <c r="B47" s="25">
        <v>43</v>
      </c>
      <c r="C47" s="47">
        <f>INDEX('Análisis de medidas'!$N$19:$N$108,MATCH(M47,'Análisis de medidas'!$W$19:$W$108,0))</f>
        <v>0</v>
      </c>
      <c r="D47" s="12">
        <f>INDEX('Análisis de medidas'!$O$19:$O$108,MATCH(M47,'Análisis de medidas'!$W$19:$W$108,0))</f>
        <v>0</v>
      </c>
      <c r="E47" s="12">
        <f>INDEX('Análisis de medidas'!$P$19:$P$108,MATCH(M47,'Análisis de medidas'!$W$19:$W$108,0))</f>
        <v>0</v>
      </c>
      <c r="F47" s="12">
        <f>INDEX('Análisis de medidas'!$Q$19:$Q$108,MATCH(M47,'Análisis de medidas'!$W$19:$W$108,0))</f>
        <v>0</v>
      </c>
      <c r="G47" s="84"/>
      <c r="H47" s="84"/>
      <c r="I47" s="89"/>
      <c r="J47" s="89"/>
      <c r="K47" s="89"/>
      <c r="M47" s="25">
        <v>43</v>
      </c>
    </row>
    <row r="48" spans="2:13" x14ac:dyDescent="0.25">
      <c r="B48" s="25">
        <v>44</v>
      </c>
      <c r="C48" s="47">
        <f>INDEX('Análisis de medidas'!$N$19:$N$108,MATCH(M48,'Análisis de medidas'!$W$19:$W$108,0))</f>
        <v>0</v>
      </c>
      <c r="D48" s="12">
        <f>INDEX('Análisis de medidas'!$O$19:$O$108,MATCH(M48,'Análisis de medidas'!$W$19:$W$108,0))</f>
        <v>0</v>
      </c>
      <c r="E48" s="12">
        <f>INDEX('Análisis de medidas'!$P$19:$P$108,MATCH(M48,'Análisis de medidas'!$W$19:$W$108,0))</f>
        <v>0</v>
      </c>
      <c r="F48" s="12">
        <f>INDEX('Análisis de medidas'!$Q$19:$Q$108,MATCH(M48,'Análisis de medidas'!$W$19:$W$108,0))</f>
        <v>0</v>
      </c>
      <c r="G48" s="84"/>
      <c r="H48" s="84"/>
      <c r="I48" s="89"/>
      <c r="J48" s="89"/>
      <c r="K48" s="89"/>
      <c r="M48" s="25">
        <v>44</v>
      </c>
    </row>
    <row r="49" spans="2:13" x14ac:dyDescent="0.25">
      <c r="B49" s="25">
        <v>45</v>
      </c>
      <c r="C49" s="47">
        <f>INDEX('Análisis de medidas'!$N$19:$N$108,MATCH(M49,'Análisis de medidas'!$W$19:$W$108,0))</f>
        <v>0</v>
      </c>
      <c r="D49" s="12">
        <f>INDEX('Análisis de medidas'!$O$19:$O$108,MATCH(M49,'Análisis de medidas'!$W$19:$W$108,0))</f>
        <v>0</v>
      </c>
      <c r="E49" s="12">
        <f>INDEX('Análisis de medidas'!$P$19:$P$108,MATCH(M49,'Análisis de medidas'!$W$19:$W$108,0))</f>
        <v>0</v>
      </c>
      <c r="F49" s="12">
        <f>INDEX('Análisis de medidas'!$Q$19:$Q$108,MATCH(M49,'Análisis de medidas'!$W$19:$W$108,0))</f>
        <v>0</v>
      </c>
      <c r="G49" s="84"/>
      <c r="H49" s="84"/>
      <c r="I49" s="89"/>
      <c r="J49" s="89"/>
      <c r="K49" s="89"/>
      <c r="M49" s="25">
        <v>45</v>
      </c>
    </row>
    <row r="50" spans="2:13" x14ac:dyDescent="0.25">
      <c r="B50" s="25">
        <v>46</v>
      </c>
      <c r="C50" s="47">
        <f>INDEX('Análisis de medidas'!$N$19:$N$108,MATCH(M50,'Análisis de medidas'!$W$19:$W$108,0))</f>
        <v>0</v>
      </c>
      <c r="D50" s="12">
        <f>INDEX('Análisis de medidas'!$O$19:$O$108,MATCH(M50,'Análisis de medidas'!$W$19:$W$108,0))</f>
        <v>0</v>
      </c>
      <c r="E50" s="12">
        <f>INDEX('Análisis de medidas'!$P$19:$P$108,MATCH(M50,'Análisis de medidas'!$W$19:$W$108,0))</f>
        <v>0</v>
      </c>
      <c r="F50" s="12">
        <f>INDEX('Análisis de medidas'!$Q$19:$Q$108,MATCH(M50,'Análisis de medidas'!$W$19:$W$108,0))</f>
        <v>0</v>
      </c>
      <c r="G50" s="84"/>
      <c r="H50" s="84"/>
      <c r="I50" s="89"/>
      <c r="J50" s="89"/>
      <c r="K50" s="89"/>
      <c r="M50" s="25">
        <v>46</v>
      </c>
    </row>
    <row r="51" spans="2:13" x14ac:dyDescent="0.25">
      <c r="B51" s="25">
        <v>47</v>
      </c>
      <c r="C51" s="47">
        <f>INDEX('Análisis de medidas'!$N$19:$N$108,MATCH(M51,'Análisis de medidas'!$W$19:$W$108,0))</f>
        <v>0</v>
      </c>
      <c r="D51" s="12">
        <f>INDEX('Análisis de medidas'!$O$19:$O$108,MATCH(M51,'Análisis de medidas'!$W$19:$W$108,0))</f>
        <v>0</v>
      </c>
      <c r="E51" s="12">
        <f>INDEX('Análisis de medidas'!$P$19:$P$108,MATCH(M51,'Análisis de medidas'!$W$19:$W$108,0))</f>
        <v>0</v>
      </c>
      <c r="F51" s="12">
        <f>INDEX('Análisis de medidas'!$Q$19:$Q$108,MATCH(M51,'Análisis de medidas'!$W$19:$W$108,0))</f>
        <v>0</v>
      </c>
      <c r="G51" s="84"/>
      <c r="H51" s="84"/>
      <c r="I51" s="89"/>
      <c r="J51" s="89"/>
      <c r="K51" s="89"/>
      <c r="M51" s="25">
        <v>47</v>
      </c>
    </row>
    <row r="52" spans="2:13" x14ac:dyDescent="0.25">
      <c r="B52" s="25">
        <v>48</v>
      </c>
      <c r="C52" s="47">
        <f>INDEX('Análisis de medidas'!$N$19:$N$108,MATCH(M52,'Análisis de medidas'!$W$19:$W$108,0))</f>
        <v>0</v>
      </c>
      <c r="D52" s="12">
        <f>INDEX('Análisis de medidas'!$O$19:$O$108,MATCH(M52,'Análisis de medidas'!$W$19:$W$108,0))</f>
        <v>0</v>
      </c>
      <c r="E52" s="12">
        <f>INDEX('Análisis de medidas'!$P$19:$P$108,MATCH(M52,'Análisis de medidas'!$W$19:$W$108,0))</f>
        <v>0</v>
      </c>
      <c r="F52" s="12">
        <f>INDEX('Análisis de medidas'!$Q$19:$Q$108,MATCH(M52,'Análisis de medidas'!$W$19:$W$108,0))</f>
        <v>0</v>
      </c>
      <c r="G52" s="84"/>
      <c r="H52" s="84"/>
      <c r="I52" s="89"/>
      <c r="J52" s="89"/>
      <c r="K52" s="89"/>
      <c r="M52" s="25">
        <v>48</v>
      </c>
    </row>
    <row r="53" spans="2:13" x14ac:dyDescent="0.25">
      <c r="B53" s="25">
        <v>49</v>
      </c>
      <c r="C53" s="47">
        <f>INDEX('Análisis de medidas'!$N$19:$N$108,MATCH(M53,'Análisis de medidas'!$W$19:$W$108,0))</f>
        <v>0</v>
      </c>
      <c r="D53" s="12">
        <f>INDEX('Análisis de medidas'!$O$19:$O$108,MATCH(M53,'Análisis de medidas'!$W$19:$W$108,0))</f>
        <v>0</v>
      </c>
      <c r="E53" s="12">
        <f>INDEX('Análisis de medidas'!$P$19:$P$108,MATCH(M53,'Análisis de medidas'!$W$19:$W$108,0))</f>
        <v>0</v>
      </c>
      <c r="F53" s="12">
        <f>INDEX('Análisis de medidas'!$Q$19:$Q$108,MATCH(M53,'Análisis de medidas'!$W$19:$W$108,0))</f>
        <v>0</v>
      </c>
      <c r="G53" s="84"/>
      <c r="H53" s="84"/>
      <c r="I53" s="89"/>
      <c r="J53" s="89"/>
      <c r="K53" s="89"/>
      <c r="M53" s="25">
        <v>49</v>
      </c>
    </row>
    <row r="54" spans="2:13" x14ac:dyDescent="0.25">
      <c r="B54" s="25">
        <v>50</v>
      </c>
      <c r="C54" s="47">
        <f>INDEX('Análisis de medidas'!$N$19:$N$108,MATCH(M54,'Análisis de medidas'!$W$19:$W$108,0))</f>
        <v>0</v>
      </c>
      <c r="D54" s="12">
        <f>INDEX('Análisis de medidas'!$O$19:$O$108,MATCH(M54,'Análisis de medidas'!$W$19:$W$108,0))</f>
        <v>0</v>
      </c>
      <c r="E54" s="12">
        <f>INDEX('Análisis de medidas'!$P$19:$P$108,MATCH(M54,'Análisis de medidas'!$W$19:$W$108,0))</f>
        <v>0</v>
      </c>
      <c r="F54" s="12">
        <f>INDEX('Análisis de medidas'!$Q$19:$Q$108,MATCH(M54,'Análisis de medidas'!$W$19:$W$108,0))</f>
        <v>0</v>
      </c>
      <c r="G54" s="84"/>
      <c r="H54" s="84"/>
      <c r="I54" s="89"/>
      <c r="J54" s="89"/>
      <c r="K54" s="89"/>
      <c r="M54" s="25">
        <v>50</v>
      </c>
    </row>
    <row r="55" spans="2:13" x14ac:dyDescent="0.25">
      <c r="B55" s="25">
        <v>51</v>
      </c>
      <c r="C55" s="47">
        <f>INDEX('Análisis de medidas'!$N$19:$N$108,MATCH(M55,'Análisis de medidas'!$W$19:$W$108,0))</f>
        <v>0</v>
      </c>
      <c r="D55" s="12">
        <f>INDEX('Análisis de medidas'!$O$19:$O$108,MATCH(M55,'Análisis de medidas'!$W$19:$W$108,0))</f>
        <v>0</v>
      </c>
      <c r="E55" s="12">
        <f>INDEX('Análisis de medidas'!$P$19:$P$108,MATCH(M55,'Análisis de medidas'!$W$19:$W$108,0))</f>
        <v>0</v>
      </c>
      <c r="F55" s="12">
        <f>INDEX('Análisis de medidas'!$Q$19:$Q$108,MATCH(M55,'Análisis de medidas'!$W$19:$W$108,0))</f>
        <v>0</v>
      </c>
      <c r="G55" s="84"/>
      <c r="H55" s="84"/>
      <c r="I55" s="89"/>
      <c r="J55" s="89"/>
      <c r="K55" s="89"/>
      <c r="M55" s="25">
        <v>51</v>
      </c>
    </row>
    <row r="56" spans="2:13" x14ac:dyDescent="0.25">
      <c r="B56" s="25">
        <v>52</v>
      </c>
      <c r="C56" s="47">
        <f>INDEX('Análisis de medidas'!$N$19:$N$108,MATCH(M56,'Análisis de medidas'!$W$19:$W$108,0))</f>
        <v>0</v>
      </c>
      <c r="D56" s="12">
        <f>INDEX('Análisis de medidas'!$O$19:$O$108,MATCH(M56,'Análisis de medidas'!$W$19:$W$108,0))</f>
        <v>0</v>
      </c>
      <c r="E56" s="12">
        <f>INDEX('Análisis de medidas'!$P$19:$P$108,MATCH(M56,'Análisis de medidas'!$W$19:$W$108,0))</f>
        <v>0</v>
      </c>
      <c r="F56" s="12">
        <f>INDEX('Análisis de medidas'!$Q$19:$Q$108,MATCH(M56,'Análisis de medidas'!$W$19:$W$108,0))</f>
        <v>0</v>
      </c>
      <c r="G56" s="84"/>
      <c r="H56" s="84"/>
      <c r="I56" s="89"/>
      <c r="J56" s="89"/>
      <c r="K56" s="89"/>
      <c r="M56" s="25">
        <v>52</v>
      </c>
    </row>
    <row r="57" spans="2:13" x14ac:dyDescent="0.25">
      <c r="B57" s="25">
        <v>53</v>
      </c>
      <c r="C57" s="47">
        <f>INDEX('Análisis de medidas'!$N$19:$N$108,MATCH(M57,'Análisis de medidas'!$W$19:$W$108,0))</f>
        <v>0</v>
      </c>
      <c r="D57" s="12">
        <f>INDEX('Análisis de medidas'!$O$19:$O$108,MATCH(M57,'Análisis de medidas'!$W$19:$W$108,0))</f>
        <v>0</v>
      </c>
      <c r="E57" s="12">
        <f>INDEX('Análisis de medidas'!$P$19:$P$108,MATCH(M57,'Análisis de medidas'!$W$19:$W$108,0))</f>
        <v>0</v>
      </c>
      <c r="F57" s="12">
        <f>INDEX('Análisis de medidas'!$Q$19:$Q$108,MATCH(M57,'Análisis de medidas'!$W$19:$W$108,0))</f>
        <v>0</v>
      </c>
      <c r="G57" s="84"/>
      <c r="H57" s="84"/>
      <c r="I57" s="89"/>
      <c r="J57" s="89"/>
      <c r="K57" s="89"/>
      <c r="M57" s="25">
        <v>53</v>
      </c>
    </row>
    <row r="58" spans="2:13" x14ac:dyDescent="0.25">
      <c r="B58" s="25">
        <v>54</v>
      </c>
      <c r="C58" s="47">
        <f>INDEX('Análisis de medidas'!$N$19:$N$108,MATCH(M58,'Análisis de medidas'!$W$19:$W$108,0))</f>
        <v>0</v>
      </c>
      <c r="D58" s="12">
        <f>INDEX('Análisis de medidas'!$O$19:$O$108,MATCH(M58,'Análisis de medidas'!$W$19:$W$108,0))</f>
        <v>0</v>
      </c>
      <c r="E58" s="12">
        <f>INDEX('Análisis de medidas'!$P$19:$P$108,MATCH(M58,'Análisis de medidas'!$W$19:$W$108,0))</f>
        <v>0</v>
      </c>
      <c r="F58" s="12">
        <f>INDEX('Análisis de medidas'!$Q$19:$Q$108,MATCH(M58,'Análisis de medidas'!$W$19:$W$108,0))</f>
        <v>0</v>
      </c>
      <c r="G58" s="84"/>
      <c r="H58" s="84"/>
      <c r="I58" s="89"/>
      <c r="J58" s="89"/>
      <c r="K58" s="89"/>
      <c r="M58" s="25">
        <v>54</v>
      </c>
    </row>
    <row r="59" spans="2:13" x14ac:dyDescent="0.25">
      <c r="B59" s="25">
        <v>55</v>
      </c>
      <c r="C59" s="47">
        <f>INDEX('Análisis de medidas'!$N$19:$N$108,MATCH(M59,'Análisis de medidas'!$W$19:$W$108,0))</f>
        <v>0</v>
      </c>
      <c r="D59" s="12">
        <f>INDEX('Análisis de medidas'!$O$19:$O$108,MATCH(M59,'Análisis de medidas'!$W$19:$W$108,0))</f>
        <v>0</v>
      </c>
      <c r="E59" s="12">
        <f>INDEX('Análisis de medidas'!$P$19:$P$108,MATCH(M59,'Análisis de medidas'!$W$19:$W$108,0))</f>
        <v>0</v>
      </c>
      <c r="F59" s="12">
        <f>INDEX('Análisis de medidas'!$Q$19:$Q$108,MATCH(M59,'Análisis de medidas'!$W$19:$W$108,0))</f>
        <v>0</v>
      </c>
      <c r="G59" s="84"/>
      <c r="H59" s="84"/>
      <c r="I59" s="89"/>
      <c r="J59" s="89"/>
      <c r="K59" s="89"/>
      <c r="M59" s="25">
        <v>55</v>
      </c>
    </row>
    <row r="60" spans="2:13" x14ac:dyDescent="0.25">
      <c r="B60" s="25">
        <v>56</v>
      </c>
      <c r="C60" s="47">
        <f>INDEX('Análisis de medidas'!$N$19:$N$108,MATCH(M60,'Análisis de medidas'!$W$19:$W$108,0))</f>
        <v>0</v>
      </c>
      <c r="D60" s="12">
        <f>INDEX('Análisis de medidas'!$O$19:$O$108,MATCH(M60,'Análisis de medidas'!$W$19:$W$108,0))</f>
        <v>0</v>
      </c>
      <c r="E60" s="12">
        <f>INDEX('Análisis de medidas'!$P$19:$P$108,MATCH(M60,'Análisis de medidas'!$W$19:$W$108,0))</f>
        <v>0</v>
      </c>
      <c r="F60" s="12">
        <f>INDEX('Análisis de medidas'!$Q$19:$Q$108,MATCH(M60,'Análisis de medidas'!$W$19:$W$108,0))</f>
        <v>0</v>
      </c>
      <c r="G60" s="84"/>
      <c r="H60" s="84"/>
      <c r="I60" s="89"/>
      <c r="J60" s="89"/>
      <c r="K60" s="89"/>
      <c r="M60" s="25">
        <v>56</v>
      </c>
    </row>
    <row r="61" spans="2:13" x14ac:dyDescent="0.25">
      <c r="B61" s="25">
        <v>57</v>
      </c>
      <c r="C61" s="47">
        <f>INDEX('Análisis de medidas'!$N$19:$N$108,MATCH(M61,'Análisis de medidas'!$W$19:$W$108,0))</f>
        <v>0</v>
      </c>
      <c r="D61" s="12">
        <f>INDEX('Análisis de medidas'!$O$19:$O$108,MATCH(M61,'Análisis de medidas'!$W$19:$W$108,0))</f>
        <v>0</v>
      </c>
      <c r="E61" s="12">
        <f>INDEX('Análisis de medidas'!$P$19:$P$108,MATCH(M61,'Análisis de medidas'!$W$19:$W$108,0))</f>
        <v>0</v>
      </c>
      <c r="F61" s="12">
        <f>INDEX('Análisis de medidas'!$Q$19:$Q$108,MATCH(M61,'Análisis de medidas'!$W$19:$W$108,0))</f>
        <v>0</v>
      </c>
      <c r="G61" s="84"/>
      <c r="H61" s="84"/>
      <c r="I61" s="89"/>
      <c r="J61" s="89"/>
      <c r="K61" s="89"/>
      <c r="M61" s="25">
        <v>57</v>
      </c>
    </row>
    <row r="62" spans="2:13" x14ac:dyDescent="0.25">
      <c r="B62" s="25">
        <v>58</v>
      </c>
      <c r="C62" s="47">
        <f>INDEX('Análisis de medidas'!$N$19:$N$108,MATCH(M62,'Análisis de medidas'!$W$19:$W$108,0))</f>
        <v>0</v>
      </c>
      <c r="D62" s="12">
        <f>INDEX('Análisis de medidas'!$O$19:$O$108,MATCH(M62,'Análisis de medidas'!$W$19:$W$108,0))</f>
        <v>0</v>
      </c>
      <c r="E62" s="12">
        <f>INDEX('Análisis de medidas'!$P$19:$P$108,MATCH(M62,'Análisis de medidas'!$W$19:$W$108,0))</f>
        <v>0</v>
      </c>
      <c r="F62" s="12">
        <f>INDEX('Análisis de medidas'!$Q$19:$Q$108,MATCH(M62,'Análisis de medidas'!$W$19:$W$108,0))</f>
        <v>0</v>
      </c>
      <c r="G62" s="84"/>
      <c r="H62" s="84"/>
      <c r="I62" s="89"/>
      <c r="J62" s="89"/>
      <c r="K62" s="89"/>
      <c r="M62" s="25">
        <v>58</v>
      </c>
    </row>
    <row r="63" spans="2:13" x14ac:dyDescent="0.25">
      <c r="B63" s="25">
        <v>59</v>
      </c>
      <c r="C63" s="47">
        <f>INDEX('Análisis de medidas'!$N$19:$N$108,MATCH(M63,'Análisis de medidas'!$W$19:$W$108,0))</f>
        <v>0</v>
      </c>
      <c r="D63" s="12">
        <f>INDEX('Análisis de medidas'!$O$19:$O$108,MATCH(M63,'Análisis de medidas'!$W$19:$W$108,0))</f>
        <v>0</v>
      </c>
      <c r="E63" s="12">
        <f>INDEX('Análisis de medidas'!$P$19:$P$108,MATCH(M63,'Análisis de medidas'!$W$19:$W$108,0))</f>
        <v>0</v>
      </c>
      <c r="F63" s="12">
        <f>INDEX('Análisis de medidas'!$Q$19:$Q$108,MATCH(M63,'Análisis de medidas'!$W$19:$W$108,0))</f>
        <v>0</v>
      </c>
      <c r="G63" s="84"/>
      <c r="H63" s="84"/>
      <c r="I63" s="89"/>
      <c r="J63" s="89"/>
      <c r="K63" s="89"/>
      <c r="M63" s="25">
        <v>59</v>
      </c>
    </row>
    <row r="64" spans="2:13" x14ac:dyDescent="0.25">
      <c r="B64" s="25">
        <v>60</v>
      </c>
      <c r="C64" s="47">
        <f>INDEX('Análisis de medidas'!$N$19:$N$108,MATCH(M64,'Análisis de medidas'!$W$19:$W$108,0))</f>
        <v>0</v>
      </c>
      <c r="D64" s="12">
        <f>INDEX('Análisis de medidas'!$O$19:$O$108,MATCH(M64,'Análisis de medidas'!$W$19:$W$108,0))</f>
        <v>0</v>
      </c>
      <c r="E64" s="12">
        <f>INDEX('Análisis de medidas'!$P$19:$P$108,MATCH(M64,'Análisis de medidas'!$W$19:$W$108,0))</f>
        <v>0</v>
      </c>
      <c r="F64" s="12">
        <f>INDEX('Análisis de medidas'!$Q$19:$Q$108,MATCH(M64,'Análisis de medidas'!$W$19:$W$108,0))</f>
        <v>0</v>
      </c>
      <c r="G64" s="84"/>
      <c r="H64" s="84"/>
      <c r="I64" s="89"/>
      <c r="J64" s="89"/>
      <c r="K64" s="89"/>
      <c r="M64" s="25">
        <v>60</v>
      </c>
    </row>
    <row r="65" spans="2:13" x14ac:dyDescent="0.25">
      <c r="B65" s="25">
        <v>61</v>
      </c>
      <c r="C65" s="47">
        <f>INDEX('Análisis de medidas'!$N$19:$N$108,MATCH(M65,'Análisis de medidas'!$W$19:$W$108,0))</f>
        <v>0</v>
      </c>
      <c r="D65" s="12">
        <f>INDEX('Análisis de medidas'!$O$19:$O$108,MATCH(M65,'Análisis de medidas'!$W$19:$W$108,0))</f>
        <v>0</v>
      </c>
      <c r="E65" s="12">
        <f>INDEX('Análisis de medidas'!$P$19:$P$108,MATCH(M65,'Análisis de medidas'!$W$19:$W$108,0))</f>
        <v>0</v>
      </c>
      <c r="F65" s="12">
        <f>INDEX('Análisis de medidas'!$Q$19:$Q$108,MATCH(M65,'Análisis de medidas'!$W$19:$W$108,0))</f>
        <v>0</v>
      </c>
      <c r="G65" s="84"/>
      <c r="H65" s="84"/>
      <c r="I65" s="89"/>
      <c r="J65" s="89"/>
      <c r="K65" s="89"/>
      <c r="M65" s="25">
        <v>61</v>
      </c>
    </row>
    <row r="66" spans="2:13" x14ac:dyDescent="0.25">
      <c r="B66" s="25">
        <v>62</v>
      </c>
      <c r="C66" s="47">
        <f>INDEX('Análisis de medidas'!$N$19:$N$108,MATCH(M66,'Análisis de medidas'!$W$19:$W$108,0))</f>
        <v>0</v>
      </c>
      <c r="D66" s="12">
        <f>INDEX('Análisis de medidas'!$O$19:$O$108,MATCH(M66,'Análisis de medidas'!$W$19:$W$108,0))</f>
        <v>0</v>
      </c>
      <c r="E66" s="12">
        <f>INDEX('Análisis de medidas'!$P$19:$P$108,MATCH(M66,'Análisis de medidas'!$W$19:$W$108,0))</f>
        <v>0</v>
      </c>
      <c r="F66" s="12">
        <f>INDEX('Análisis de medidas'!$Q$19:$Q$108,MATCH(M66,'Análisis de medidas'!$W$19:$W$108,0))</f>
        <v>0</v>
      </c>
      <c r="G66" s="84"/>
      <c r="H66" s="84"/>
      <c r="I66" s="89"/>
      <c r="J66" s="89"/>
      <c r="K66" s="89"/>
      <c r="M66" s="25">
        <v>62</v>
      </c>
    </row>
    <row r="67" spans="2:13" x14ac:dyDescent="0.25">
      <c r="B67" s="25">
        <v>63</v>
      </c>
      <c r="C67" s="47">
        <f>INDEX('Análisis de medidas'!$N$19:$N$108,MATCH(M67,'Análisis de medidas'!$W$19:$W$108,0))</f>
        <v>0</v>
      </c>
      <c r="D67" s="12">
        <f>INDEX('Análisis de medidas'!$O$19:$O$108,MATCH(M67,'Análisis de medidas'!$W$19:$W$108,0))</f>
        <v>0</v>
      </c>
      <c r="E67" s="12">
        <f>INDEX('Análisis de medidas'!$P$19:$P$108,MATCH(M67,'Análisis de medidas'!$W$19:$W$108,0))</f>
        <v>0</v>
      </c>
      <c r="F67" s="12">
        <f>INDEX('Análisis de medidas'!$Q$19:$Q$108,MATCH(M67,'Análisis de medidas'!$W$19:$W$108,0))</f>
        <v>0</v>
      </c>
      <c r="G67" s="84"/>
      <c r="H67" s="84"/>
      <c r="I67" s="89"/>
      <c r="J67" s="89"/>
      <c r="K67" s="89"/>
      <c r="M67" s="25">
        <v>63</v>
      </c>
    </row>
    <row r="68" spans="2:13" x14ac:dyDescent="0.25">
      <c r="B68" s="25">
        <v>64</v>
      </c>
      <c r="C68" s="47">
        <f>INDEX('Análisis de medidas'!$N$19:$N$108,MATCH(M68,'Análisis de medidas'!$W$19:$W$108,0))</f>
        <v>0</v>
      </c>
      <c r="D68" s="12">
        <f>INDEX('Análisis de medidas'!$O$19:$O$108,MATCH(M68,'Análisis de medidas'!$W$19:$W$108,0))</f>
        <v>0</v>
      </c>
      <c r="E68" s="12">
        <f>INDEX('Análisis de medidas'!$P$19:$P$108,MATCH(M68,'Análisis de medidas'!$W$19:$W$108,0))</f>
        <v>0</v>
      </c>
      <c r="F68" s="12">
        <f>INDEX('Análisis de medidas'!$Q$19:$Q$108,MATCH(M68,'Análisis de medidas'!$W$19:$W$108,0))</f>
        <v>0</v>
      </c>
      <c r="G68" s="84"/>
      <c r="H68" s="84"/>
      <c r="I68" s="89"/>
      <c r="J68" s="89"/>
      <c r="K68" s="89"/>
      <c r="M68" s="25">
        <v>64</v>
      </c>
    </row>
    <row r="69" spans="2:13" x14ac:dyDescent="0.25">
      <c r="B69" s="25">
        <v>65</v>
      </c>
      <c r="C69" s="47">
        <f>INDEX('Análisis de medidas'!$N$19:$N$108,MATCH(M69,'Análisis de medidas'!$W$19:$W$108,0))</f>
        <v>0</v>
      </c>
      <c r="D69" s="12">
        <f>INDEX('Análisis de medidas'!$O$19:$O$108,MATCH(M69,'Análisis de medidas'!$W$19:$W$108,0))</f>
        <v>0</v>
      </c>
      <c r="E69" s="12">
        <f>INDEX('Análisis de medidas'!$P$19:$P$108,MATCH(M69,'Análisis de medidas'!$W$19:$W$108,0))</f>
        <v>0</v>
      </c>
      <c r="F69" s="12">
        <f>INDEX('Análisis de medidas'!$Q$19:$Q$108,MATCH(M69,'Análisis de medidas'!$W$19:$W$108,0))</f>
        <v>0</v>
      </c>
      <c r="G69" s="84"/>
      <c r="H69" s="84"/>
      <c r="I69" s="89"/>
      <c r="J69" s="89"/>
      <c r="K69" s="89"/>
      <c r="M69" s="25">
        <v>65</v>
      </c>
    </row>
    <row r="70" spans="2:13" x14ac:dyDescent="0.25">
      <c r="B70" s="25">
        <v>66</v>
      </c>
      <c r="C70" s="47">
        <f>INDEX('Análisis de medidas'!$N$19:$N$108,MATCH(M70,'Análisis de medidas'!$W$19:$W$108,0))</f>
        <v>0</v>
      </c>
      <c r="D70" s="12">
        <f>INDEX('Análisis de medidas'!$O$19:$O$108,MATCH(M70,'Análisis de medidas'!$W$19:$W$108,0))</f>
        <v>0</v>
      </c>
      <c r="E70" s="12">
        <f>INDEX('Análisis de medidas'!$P$19:$P$108,MATCH(M70,'Análisis de medidas'!$W$19:$W$108,0))</f>
        <v>0</v>
      </c>
      <c r="F70" s="12">
        <f>INDEX('Análisis de medidas'!$Q$19:$Q$108,MATCH(M70,'Análisis de medidas'!$W$19:$W$108,0))</f>
        <v>0</v>
      </c>
      <c r="G70" s="84"/>
      <c r="H70" s="84"/>
      <c r="I70" s="89"/>
      <c r="J70" s="89"/>
      <c r="K70" s="89"/>
      <c r="M70" s="25">
        <v>66</v>
      </c>
    </row>
    <row r="71" spans="2:13" x14ac:dyDescent="0.25">
      <c r="B71" s="25">
        <v>67</v>
      </c>
      <c r="C71" s="47">
        <f>INDEX('Análisis de medidas'!$N$19:$N$108,MATCH(M71,'Análisis de medidas'!$W$19:$W$108,0))</f>
        <v>0</v>
      </c>
      <c r="D71" s="12">
        <f>INDEX('Análisis de medidas'!$O$19:$O$108,MATCH(M71,'Análisis de medidas'!$W$19:$W$108,0))</f>
        <v>0</v>
      </c>
      <c r="E71" s="12">
        <f>INDEX('Análisis de medidas'!$P$19:$P$108,MATCH(M71,'Análisis de medidas'!$W$19:$W$108,0))</f>
        <v>0</v>
      </c>
      <c r="F71" s="12">
        <f>INDEX('Análisis de medidas'!$Q$19:$Q$108,MATCH(M71,'Análisis de medidas'!$W$19:$W$108,0))</f>
        <v>0</v>
      </c>
      <c r="G71" s="84"/>
      <c r="H71" s="84"/>
      <c r="I71" s="89"/>
      <c r="J71" s="89"/>
      <c r="K71" s="89"/>
      <c r="M71" s="25">
        <v>67</v>
      </c>
    </row>
    <row r="72" spans="2:13" x14ac:dyDescent="0.25">
      <c r="B72" s="25">
        <v>68</v>
      </c>
      <c r="C72" s="47">
        <f>INDEX('Análisis de medidas'!$N$19:$N$108,MATCH(M72,'Análisis de medidas'!$W$19:$W$108,0))</f>
        <v>0</v>
      </c>
      <c r="D72" s="12">
        <f>INDEX('Análisis de medidas'!$O$19:$O$108,MATCH(M72,'Análisis de medidas'!$W$19:$W$108,0))</f>
        <v>0</v>
      </c>
      <c r="E72" s="12">
        <f>INDEX('Análisis de medidas'!$P$19:$P$108,MATCH(M72,'Análisis de medidas'!$W$19:$W$108,0))</f>
        <v>0</v>
      </c>
      <c r="F72" s="12">
        <f>INDEX('Análisis de medidas'!$Q$19:$Q$108,MATCH(M72,'Análisis de medidas'!$W$19:$W$108,0))</f>
        <v>0</v>
      </c>
      <c r="G72" s="84"/>
      <c r="H72" s="84"/>
      <c r="I72" s="89"/>
      <c r="J72" s="89"/>
      <c r="K72" s="89"/>
      <c r="M72" s="25">
        <v>68</v>
      </c>
    </row>
    <row r="73" spans="2:13" x14ac:dyDescent="0.25">
      <c r="B73" s="25">
        <v>69</v>
      </c>
      <c r="C73" s="47">
        <f>INDEX('Análisis de medidas'!$N$19:$N$108,MATCH(M73,'Análisis de medidas'!$W$19:$W$108,0))</f>
        <v>0</v>
      </c>
      <c r="D73" s="12">
        <f>INDEX('Análisis de medidas'!$O$19:$O$108,MATCH(M73,'Análisis de medidas'!$W$19:$W$108,0))</f>
        <v>0</v>
      </c>
      <c r="E73" s="12">
        <f>INDEX('Análisis de medidas'!$P$19:$P$108,MATCH(M73,'Análisis de medidas'!$W$19:$W$108,0))</f>
        <v>0</v>
      </c>
      <c r="F73" s="12">
        <f>INDEX('Análisis de medidas'!$Q$19:$Q$108,MATCH(M73,'Análisis de medidas'!$W$19:$W$108,0))</f>
        <v>0</v>
      </c>
      <c r="G73" s="84"/>
      <c r="H73" s="84"/>
      <c r="I73" s="89"/>
      <c r="J73" s="89"/>
      <c r="K73" s="89"/>
      <c r="M73" s="25">
        <v>69</v>
      </c>
    </row>
    <row r="74" spans="2:13" x14ac:dyDescent="0.25">
      <c r="B74" s="25">
        <v>70</v>
      </c>
      <c r="C74" s="47">
        <f>INDEX('Análisis de medidas'!$N$19:$N$108,MATCH(M74,'Análisis de medidas'!$W$19:$W$108,0))</f>
        <v>0</v>
      </c>
      <c r="D74" s="12">
        <f>INDEX('Análisis de medidas'!$O$19:$O$108,MATCH(M74,'Análisis de medidas'!$W$19:$W$108,0))</f>
        <v>0</v>
      </c>
      <c r="E74" s="12">
        <f>INDEX('Análisis de medidas'!$P$19:$P$108,MATCH(M74,'Análisis de medidas'!$W$19:$W$108,0))</f>
        <v>0</v>
      </c>
      <c r="F74" s="12">
        <f>INDEX('Análisis de medidas'!$Q$19:$Q$108,MATCH(M74,'Análisis de medidas'!$W$19:$W$108,0))</f>
        <v>0</v>
      </c>
      <c r="G74" s="84"/>
      <c r="H74" s="84"/>
      <c r="I74" s="89"/>
      <c r="J74" s="89"/>
      <c r="K74" s="89"/>
      <c r="M74" s="25">
        <v>70</v>
      </c>
    </row>
    <row r="75" spans="2:13" x14ac:dyDescent="0.25">
      <c r="B75" s="25">
        <v>71</v>
      </c>
      <c r="C75" s="47">
        <f>INDEX('Análisis de medidas'!$N$19:$N$108,MATCH(M75,'Análisis de medidas'!$W$19:$W$108,0))</f>
        <v>0</v>
      </c>
      <c r="D75" s="12">
        <f>INDEX('Análisis de medidas'!$O$19:$O$108,MATCH(M75,'Análisis de medidas'!$W$19:$W$108,0))</f>
        <v>0</v>
      </c>
      <c r="E75" s="12">
        <f>INDEX('Análisis de medidas'!$P$19:$P$108,MATCH(M75,'Análisis de medidas'!$W$19:$W$108,0))</f>
        <v>0</v>
      </c>
      <c r="F75" s="12">
        <f>INDEX('Análisis de medidas'!$Q$19:$Q$108,MATCH(M75,'Análisis de medidas'!$W$19:$W$108,0))</f>
        <v>0</v>
      </c>
      <c r="G75" s="84"/>
      <c r="H75" s="84"/>
      <c r="I75" s="89"/>
      <c r="J75" s="89"/>
      <c r="K75" s="89"/>
      <c r="M75" s="25">
        <v>71</v>
      </c>
    </row>
    <row r="76" spans="2:13" x14ac:dyDescent="0.25">
      <c r="B76" s="25">
        <v>72</v>
      </c>
      <c r="C76" s="47">
        <f>INDEX('Análisis de medidas'!$N$19:$N$108,MATCH(M76,'Análisis de medidas'!$W$19:$W$108,0))</f>
        <v>0</v>
      </c>
      <c r="D76" s="12">
        <f>INDEX('Análisis de medidas'!$O$19:$O$108,MATCH(M76,'Análisis de medidas'!$W$19:$W$108,0))</f>
        <v>0</v>
      </c>
      <c r="E76" s="12">
        <f>INDEX('Análisis de medidas'!$P$19:$P$108,MATCH(M76,'Análisis de medidas'!$W$19:$W$108,0))</f>
        <v>0</v>
      </c>
      <c r="F76" s="12">
        <f>INDEX('Análisis de medidas'!$Q$19:$Q$108,MATCH(M76,'Análisis de medidas'!$W$19:$W$108,0))</f>
        <v>0</v>
      </c>
      <c r="G76" s="84"/>
      <c r="H76" s="84"/>
      <c r="I76" s="89"/>
      <c r="J76" s="89"/>
      <c r="K76" s="89"/>
      <c r="M76" s="25">
        <v>72</v>
      </c>
    </row>
    <row r="77" spans="2:13" x14ac:dyDescent="0.25">
      <c r="B77" s="25">
        <v>73</v>
      </c>
      <c r="C77" s="47">
        <f>INDEX('Análisis de medidas'!$N$19:$N$108,MATCH(M77,'Análisis de medidas'!$W$19:$W$108,0))</f>
        <v>0</v>
      </c>
      <c r="D77" s="12">
        <f>INDEX('Análisis de medidas'!$O$19:$O$108,MATCH(M77,'Análisis de medidas'!$W$19:$W$108,0))</f>
        <v>0</v>
      </c>
      <c r="E77" s="12">
        <f>INDEX('Análisis de medidas'!$P$19:$P$108,MATCH(M77,'Análisis de medidas'!$W$19:$W$108,0))</f>
        <v>0</v>
      </c>
      <c r="F77" s="12">
        <f>INDEX('Análisis de medidas'!$Q$19:$Q$108,MATCH(M77,'Análisis de medidas'!$W$19:$W$108,0))</f>
        <v>0</v>
      </c>
      <c r="G77" s="84"/>
      <c r="H77" s="84"/>
      <c r="I77" s="89"/>
      <c r="J77" s="89"/>
      <c r="K77" s="89"/>
      <c r="M77" s="25">
        <v>73</v>
      </c>
    </row>
    <row r="78" spans="2:13" x14ac:dyDescent="0.25">
      <c r="B78" s="25">
        <v>74</v>
      </c>
      <c r="C78" s="47">
        <f>INDEX('Análisis de medidas'!$N$19:$N$108,MATCH(M78,'Análisis de medidas'!$W$19:$W$108,0))</f>
        <v>0</v>
      </c>
      <c r="D78" s="12">
        <f>INDEX('Análisis de medidas'!$O$19:$O$108,MATCH(M78,'Análisis de medidas'!$W$19:$W$108,0))</f>
        <v>0</v>
      </c>
      <c r="E78" s="12">
        <f>INDEX('Análisis de medidas'!$P$19:$P$108,MATCH(M78,'Análisis de medidas'!$W$19:$W$108,0))</f>
        <v>0</v>
      </c>
      <c r="F78" s="12">
        <f>INDEX('Análisis de medidas'!$Q$19:$Q$108,MATCH(M78,'Análisis de medidas'!$W$19:$W$108,0))</f>
        <v>0</v>
      </c>
      <c r="G78" s="84"/>
      <c r="H78" s="84"/>
      <c r="I78" s="89"/>
      <c r="J78" s="89"/>
      <c r="K78" s="89"/>
      <c r="M78" s="25">
        <v>74</v>
      </c>
    </row>
    <row r="79" spans="2:13" x14ac:dyDescent="0.25">
      <c r="B79" s="25">
        <v>75</v>
      </c>
      <c r="C79" s="47">
        <f>INDEX('Análisis de medidas'!$N$19:$N$108,MATCH(M79,'Análisis de medidas'!$W$19:$W$108,0))</f>
        <v>0</v>
      </c>
      <c r="D79" s="12">
        <f>INDEX('Análisis de medidas'!$O$19:$O$108,MATCH(M79,'Análisis de medidas'!$W$19:$W$108,0))</f>
        <v>0</v>
      </c>
      <c r="E79" s="12">
        <f>INDEX('Análisis de medidas'!$P$19:$P$108,MATCH(M79,'Análisis de medidas'!$W$19:$W$108,0))</f>
        <v>0</v>
      </c>
      <c r="F79" s="12">
        <f>INDEX('Análisis de medidas'!$Q$19:$Q$108,MATCH(M79,'Análisis de medidas'!$W$19:$W$108,0))</f>
        <v>0</v>
      </c>
      <c r="G79" s="84"/>
      <c r="H79" s="84"/>
      <c r="I79" s="89"/>
      <c r="J79" s="89"/>
      <c r="K79" s="89"/>
      <c r="M79" s="25">
        <v>75</v>
      </c>
    </row>
    <row r="80" spans="2:13" x14ac:dyDescent="0.25">
      <c r="B80" s="25">
        <v>76</v>
      </c>
      <c r="C80" s="47">
        <f>INDEX('Análisis de medidas'!$N$19:$N$108,MATCH(M80,'Análisis de medidas'!$W$19:$W$108,0))</f>
        <v>0</v>
      </c>
      <c r="D80" s="12">
        <f>INDEX('Análisis de medidas'!$O$19:$O$108,MATCH(M80,'Análisis de medidas'!$W$19:$W$108,0))</f>
        <v>0</v>
      </c>
      <c r="E80" s="12">
        <f>INDEX('Análisis de medidas'!$P$19:$P$108,MATCH(M80,'Análisis de medidas'!$W$19:$W$108,0))</f>
        <v>0</v>
      </c>
      <c r="F80" s="12">
        <f>INDEX('Análisis de medidas'!$Q$19:$Q$108,MATCH(M80,'Análisis de medidas'!$W$19:$W$108,0))</f>
        <v>0</v>
      </c>
      <c r="G80" s="84"/>
      <c r="H80" s="84"/>
      <c r="I80" s="89"/>
      <c r="J80" s="89"/>
      <c r="K80" s="89"/>
      <c r="M80" s="25">
        <v>76</v>
      </c>
    </row>
    <row r="81" spans="2:13" x14ac:dyDescent="0.25">
      <c r="B81" s="25">
        <v>77</v>
      </c>
      <c r="C81" s="47">
        <f>INDEX('Análisis de medidas'!$N$19:$N$108,MATCH(M81,'Análisis de medidas'!$W$19:$W$108,0))</f>
        <v>0</v>
      </c>
      <c r="D81" s="12">
        <f>INDEX('Análisis de medidas'!$O$19:$O$108,MATCH(M81,'Análisis de medidas'!$W$19:$W$108,0))</f>
        <v>0</v>
      </c>
      <c r="E81" s="12">
        <f>INDEX('Análisis de medidas'!$P$19:$P$108,MATCH(M81,'Análisis de medidas'!$W$19:$W$108,0))</f>
        <v>0</v>
      </c>
      <c r="F81" s="12">
        <f>INDEX('Análisis de medidas'!$Q$19:$Q$108,MATCH(M81,'Análisis de medidas'!$W$19:$W$108,0))</f>
        <v>0</v>
      </c>
      <c r="G81" s="84"/>
      <c r="H81" s="84"/>
      <c r="I81" s="89"/>
      <c r="J81" s="89"/>
      <c r="K81" s="89"/>
      <c r="M81" s="25">
        <v>77</v>
      </c>
    </row>
    <row r="82" spans="2:13" x14ac:dyDescent="0.25">
      <c r="B82" s="25">
        <v>78</v>
      </c>
      <c r="C82" s="47">
        <f>INDEX('Análisis de medidas'!$N$19:$N$108,MATCH(M82,'Análisis de medidas'!$W$19:$W$108,0))</f>
        <v>0</v>
      </c>
      <c r="D82" s="12">
        <f>INDEX('Análisis de medidas'!$O$19:$O$108,MATCH(M82,'Análisis de medidas'!$W$19:$W$108,0))</f>
        <v>0</v>
      </c>
      <c r="E82" s="12">
        <f>INDEX('Análisis de medidas'!$P$19:$P$108,MATCH(M82,'Análisis de medidas'!$W$19:$W$108,0))</f>
        <v>0</v>
      </c>
      <c r="F82" s="12">
        <f>INDEX('Análisis de medidas'!$Q$19:$Q$108,MATCH(M82,'Análisis de medidas'!$W$19:$W$108,0))</f>
        <v>0</v>
      </c>
      <c r="G82" s="84"/>
      <c r="H82" s="84"/>
      <c r="I82" s="89"/>
      <c r="J82" s="89"/>
      <c r="K82" s="89"/>
      <c r="M82" s="25">
        <v>78</v>
      </c>
    </row>
    <row r="83" spans="2:13" x14ac:dyDescent="0.25">
      <c r="B83" s="25">
        <v>79</v>
      </c>
      <c r="C83" s="47">
        <f>INDEX('Análisis de medidas'!$N$19:$N$108,MATCH(M83,'Análisis de medidas'!$W$19:$W$108,0))</f>
        <v>0</v>
      </c>
      <c r="D83" s="12">
        <f>INDEX('Análisis de medidas'!$O$19:$O$108,MATCH(M83,'Análisis de medidas'!$W$19:$W$108,0))</f>
        <v>0</v>
      </c>
      <c r="E83" s="12">
        <f>INDEX('Análisis de medidas'!$P$19:$P$108,MATCH(M83,'Análisis de medidas'!$W$19:$W$108,0))</f>
        <v>0</v>
      </c>
      <c r="F83" s="12">
        <f>INDEX('Análisis de medidas'!$Q$19:$Q$108,MATCH(M83,'Análisis de medidas'!$W$19:$W$108,0))</f>
        <v>0</v>
      </c>
      <c r="G83" s="84"/>
      <c r="H83" s="84"/>
      <c r="I83" s="89"/>
      <c r="J83" s="89"/>
      <c r="K83" s="89"/>
      <c r="M83" s="25">
        <v>79</v>
      </c>
    </row>
    <row r="84" spans="2:13" x14ac:dyDescent="0.25">
      <c r="B84" s="25">
        <v>80</v>
      </c>
      <c r="C84" s="47">
        <f>INDEX('Análisis de medidas'!$N$19:$N$108,MATCH(M84,'Análisis de medidas'!$W$19:$W$108,0))</f>
        <v>0</v>
      </c>
      <c r="D84" s="12">
        <f>INDEX('Análisis de medidas'!$O$19:$O$108,MATCH(M84,'Análisis de medidas'!$W$19:$W$108,0))</f>
        <v>0</v>
      </c>
      <c r="E84" s="12">
        <f>INDEX('Análisis de medidas'!$P$19:$P$108,MATCH(M84,'Análisis de medidas'!$W$19:$W$108,0))</f>
        <v>0</v>
      </c>
      <c r="F84" s="12">
        <f>INDEX('Análisis de medidas'!$Q$19:$Q$108,MATCH(M84,'Análisis de medidas'!$W$19:$W$108,0))</f>
        <v>0</v>
      </c>
      <c r="G84" s="84"/>
      <c r="H84" s="84"/>
      <c r="I84" s="89"/>
      <c r="J84" s="89"/>
      <c r="K84" s="89"/>
      <c r="M84" s="25">
        <v>80</v>
      </c>
    </row>
    <row r="85" spans="2:13" x14ac:dyDescent="0.25">
      <c r="B85" s="25">
        <v>81</v>
      </c>
      <c r="C85" s="47">
        <f>INDEX('Análisis de medidas'!$N$19:$N$108,MATCH(M85,'Análisis de medidas'!$W$19:$W$108,0))</f>
        <v>0</v>
      </c>
      <c r="D85" s="12">
        <f>INDEX('Análisis de medidas'!$O$19:$O$108,MATCH(M85,'Análisis de medidas'!$W$19:$W$108,0))</f>
        <v>0</v>
      </c>
      <c r="E85" s="12">
        <f>INDEX('Análisis de medidas'!$P$19:$P$108,MATCH(M85,'Análisis de medidas'!$W$19:$W$108,0))</f>
        <v>0</v>
      </c>
      <c r="F85" s="12">
        <f>INDEX('Análisis de medidas'!$Q$19:$Q$108,MATCH(M85,'Análisis de medidas'!$W$19:$W$108,0))</f>
        <v>0</v>
      </c>
      <c r="G85" s="84"/>
      <c r="H85" s="84"/>
      <c r="I85" s="89"/>
      <c r="J85" s="89"/>
      <c r="K85" s="89"/>
      <c r="M85" s="25">
        <v>81</v>
      </c>
    </row>
    <row r="86" spans="2:13" x14ac:dyDescent="0.25">
      <c r="B86" s="25">
        <v>82</v>
      </c>
      <c r="C86" s="47">
        <f>INDEX('Análisis de medidas'!$N$19:$N$108,MATCH(M86,'Análisis de medidas'!$W$19:$W$108,0))</f>
        <v>0</v>
      </c>
      <c r="D86" s="12">
        <f>INDEX('Análisis de medidas'!$O$19:$O$108,MATCH(M86,'Análisis de medidas'!$W$19:$W$108,0))</f>
        <v>0</v>
      </c>
      <c r="E86" s="12">
        <f>INDEX('Análisis de medidas'!$P$19:$P$108,MATCH(M86,'Análisis de medidas'!$W$19:$W$108,0))</f>
        <v>0</v>
      </c>
      <c r="F86" s="12">
        <f>INDEX('Análisis de medidas'!$Q$19:$Q$108,MATCH(M86,'Análisis de medidas'!$W$19:$W$108,0))</f>
        <v>0</v>
      </c>
      <c r="G86" s="84"/>
      <c r="H86" s="84"/>
      <c r="I86" s="89"/>
      <c r="J86" s="89"/>
      <c r="K86" s="89"/>
      <c r="M86" s="25">
        <v>82</v>
      </c>
    </row>
    <row r="87" spans="2:13" x14ac:dyDescent="0.25">
      <c r="B87" s="25">
        <v>83</v>
      </c>
      <c r="C87" s="47">
        <f>INDEX('Análisis de medidas'!$N$19:$N$108,MATCH(M87,'Análisis de medidas'!$W$19:$W$108,0))</f>
        <v>0</v>
      </c>
      <c r="D87" s="12">
        <f>INDEX('Análisis de medidas'!$O$19:$O$108,MATCH(M87,'Análisis de medidas'!$W$19:$W$108,0))</f>
        <v>0</v>
      </c>
      <c r="E87" s="12">
        <f>INDEX('Análisis de medidas'!$P$19:$P$108,MATCH(M87,'Análisis de medidas'!$W$19:$W$108,0))</f>
        <v>0</v>
      </c>
      <c r="F87" s="12">
        <f>INDEX('Análisis de medidas'!$Q$19:$Q$108,MATCH(M87,'Análisis de medidas'!$W$19:$W$108,0))</f>
        <v>0</v>
      </c>
      <c r="G87" s="84"/>
      <c r="H87" s="84"/>
      <c r="I87" s="89"/>
      <c r="J87" s="89"/>
      <c r="K87" s="89"/>
      <c r="M87" s="25">
        <v>83</v>
      </c>
    </row>
    <row r="88" spans="2:13" x14ac:dyDescent="0.25">
      <c r="B88" s="25">
        <v>84</v>
      </c>
      <c r="C88" s="47">
        <f>INDEX('Análisis de medidas'!$N$19:$N$108,MATCH(M88,'Análisis de medidas'!$W$19:$W$108,0))</f>
        <v>0</v>
      </c>
      <c r="D88" s="12">
        <f>INDEX('Análisis de medidas'!$O$19:$O$108,MATCH(M88,'Análisis de medidas'!$W$19:$W$108,0))</f>
        <v>0</v>
      </c>
      <c r="E88" s="12">
        <f>INDEX('Análisis de medidas'!$P$19:$P$108,MATCH(M88,'Análisis de medidas'!$W$19:$W$108,0))</f>
        <v>0</v>
      </c>
      <c r="F88" s="12">
        <f>INDEX('Análisis de medidas'!$Q$19:$Q$108,MATCH(M88,'Análisis de medidas'!$W$19:$W$108,0))</f>
        <v>0</v>
      </c>
      <c r="G88" s="84"/>
      <c r="H88" s="84"/>
      <c r="I88" s="89"/>
      <c r="J88" s="89"/>
      <c r="K88" s="89"/>
      <c r="M88" s="25">
        <v>84</v>
      </c>
    </row>
    <row r="89" spans="2:13" x14ac:dyDescent="0.25">
      <c r="B89" s="25">
        <v>85</v>
      </c>
      <c r="C89" s="47">
        <f>INDEX('Análisis de medidas'!$N$19:$N$108,MATCH(M89,'Análisis de medidas'!$W$19:$W$108,0))</f>
        <v>0</v>
      </c>
      <c r="D89" s="12">
        <f>INDEX('Análisis de medidas'!$O$19:$O$108,MATCH(M89,'Análisis de medidas'!$W$19:$W$108,0))</f>
        <v>0</v>
      </c>
      <c r="E89" s="12">
        <f>INDEX('Análisis de medidas'!$P$19:$P$108,MATCH(M89,'Análisis de medidas'!$W$19:$W$108,0))</f>
        <v>0</v>
      </c>
      <c r="F89" s="12">
        <f>INDEX('Análisis de medidas'!$Q$19:$Q$108,MATCH(M89,'Análisis de medidas'!$W$19:$W$108,0))</f>
        <v>0</v>
      </c>
      <c r="G89" s="84"/>
      <c r="H89" s="84"/>
      <c r="I89" s="89"/>
      <c r="J89" s="89"/>
      <c r="K89" s="89"/>
      <c r="M89" s="25">
        <v>85</v>
      </c>
    </row>
    <row r="90" spans="2:13" x14ac:dyDescent="0.25">
      <c r="B90" s="25">
        <v>86</v>
      </c>
      <c r="C90" s="47">
        <f>INDEX('Análisis de medidas'!$N$19:$N$108,MATCH(M90,'Análisis de medidas'!$W$19:$W$108,0))</f>
        <v>0</v>
      </c>
      <c r="D90" s="12">
        <f>INDEX('Análisis de medidas'!$O$19:$O$108,MATCH(M90,'Análisis de medidas'!$W$19:$W$108,0))</f>
        <v>0</v>
      </c>
      <c r="E90" s="12">
        <f>INDEX('Análisis de medidas'!$P$19:$P$108,MATCH(M90,'Análisis de medidas'!$W$19:$W$108,0))</f>
        <v>0</v>
      </c>
      <c r="F90" s="12">
        <f>INDEX('Análisis de medidas'!$Q$19:$Q$108,MATCH(M90,'Análisis de medidas'!$W$19:$W$108,0))</f>
        <v>0</v>
      </c>
      <c r="G90" s="84"/>
      <c r="H90" s="84"/>
      <c r="I90" s="89"/>
      <c r="J90" s="89"/>
      <c r="K90" s="89"/>
      <c r="M90" s="25">
        <v>86</v>
      </c>
    </row>
    <row r="91" spans="2:13" x14ac:dyDescent="0.25">
      <c r="B91" s="25">
        <v>87</v>
      </c>
      <c r="C91" s="47">
        <f>INDEX('Análisis de medidas'!$N$19:$N$108,MATCH(M91,'Análisis de medidas'!$W$19:$W$108,0))</f>
        <v>0</v>
      </c>
      <c r="D91" s="12">
        <f>INDEX('Análisis de medidas'!$O$19:$O$108,MATCH(M91,'Análisis de medidas'!$W$19:$W$108,0))</f>
        <v>0</v>
      </c>
      <c r="E91" s="12">
        <f>INDEX('Análisis de medidas'!$P$19:$P$108,MATCH(M91,'Análisis de medidas'!$W$19:$W$108,0))</f>
        <v>0</v>
      </c>
      <c r="F91" s="12">
        <f>INDEX('Análisis de medidas'!$Q$19:$Q$108,MATCH(M91,'Análisis de medidas'!$W$19:$W$108,0))</f>
        <v>0</v>
      </c>
      <c r="G91" s="84"/>
      <c r="H91" s="84"/>
      <c r="I91" s="89"/>
      <c r="J91" s="89"/>
      <c r="K91" s="89"/>
      <c r="M91" s="25">
        <v>87</v>
      </c>
    </row>
    <row r="92" spans="2:13" x14ac:dyDescent="0.25">
      <c r="B92" s="25">
        <v>88</v>
      </c>
      <c r="C92" s="47">
        <f>INDEX('Análisis de medidas'!$N$19:$N$108,MATCH(M92,'Análisis de medidas'!$W$19:$W$108,0))</f>
        <v>0</v>
      </c>
      <c r="D92" s="12">
        <f>INDEX('Análisis de medidas'!$O$19:$O$108,MATCH(M92,'Análisis de medidas'!$W$19:$W$108,0))</f>
        <v>0</v>
      </c>
      <c r="E92" s="12">
        <f>INDEX('Análisis de medidas'!$P$19:$P$108,MATCH(M92,'Análisis de medidas'!$W$19:$W$108,0))</f>
        <v>0</v>
      </c>
      <c r="F92" s="12">
        <f>INDEX('Análisis de medidas'!$Q$19:$Q$108,MATCH(M92,'Análisis de medidas'!$W$19:$W$108,0))</f>
        <v>0</v>
      </c>
      <c r="G92" s="84"/>
      <c r="H92" s="84"/>
      <c r="I92" s="89"/>
      <c r="J92" s="89"/>
      <c r="K92" s="89"/>
      <c r="M92" s="25">
        <v>88</v>
      </c>
    </row>
    <row r="93" spans="2:13" x14ac:dyDescent="0.25">
      <c r="B93" s="25">
        <v>89</v>
      </c>
      <c r="C93" s="47">
        <f>INDEX('Análisis de medidas'!$N$19:$N$108,MATCH(M93,'Análisis de medidas'!$W$19:$W$108,0))</f>
        <v>0</v>
      </c>
      <c r="D93" s="12">
        <f>INDEX('Análisis de medidas'!$O$19:$O$108,MATCH(M93,'Análisis de medidas'!$W$19:$W$108,0))</f>
        <v>0</v>
      </c>
      <c r="E93" s="12">
        <f>INDEX('Análisis de medidas'!$P$19:$P$108,MATCH(M93,'Análisis de medidas'!$W$19:$W$108,0))</f>
        <v>0</v>
      </c>
      <c r="F93" s="12">
        <f>INDEX('Análisis de medidas'!$Q$19:$Q$108,MATCH(M93,'Análisis de medidas'!$W$19:$W$108,0))</f>
        <v>0</v>
      </c>
      <c r="G93" s="84"/>
      <c r="H93" s="84"/>
      <c r="I93" s="89"/>
      <c r="J93" s="89"/>
      <c r="K93" s="89"/>
      <c r="M93" s="25">
        <v>89</v>
      </c>
    </row>
    <row r="94" spans="2:13" x14ac:dyDescent="0.25">
      <c r="B94" s="102">
        <v>90</v>
      </c>
      <c r="C94" s="103">
        <f>INDEX('Análisis de medidas'!$N$19:$N$108,MATCH(M94,'Análisis de medidas'!$W$19:$W$108,0))</f>
        <v>0</v>
      </c>
      <c r="D94" s="90">
        <f>INDEX('Análisis de medidas'!$O$19:$O$108,MATCH(M94,'Análisis de medidas'!$W$19:$W$108,0))</f>
        <v>0</v>
      </c>
      <c r="E94" s="90">
        <f>INDEX('Análisis de medidas'!$P$19:$P$108,MATCH(M94,'Análisis de medidas'!$W$19:$W$108,0))</f>
        <v>0</v>
      </c>
      <c r="F94" s="90">
        <f>INDEX('Análisis de medidas'!$Q$19:$Q$108,MATCH(M94,'Análisis de medidas'!$W$19:$W$108,0))</f>
        <v>0</v>
      </c>
      <c r="G94" s="84"/>
      <c r="H94" s="84"/>
      <c r="I94" s="89"/>
      <c r="J94" s="89"/>
      <c r="K94" s="89"/>
      <c r="M94" s="25">
        <v>90</v>
      </c>
    </row>
    <row r="95" spans="2:13" x14ac:dyDescent="0.25">
      <c r="B95" s="24" t="s">
        <v>111</v>
      </c>
      <c r="C95" s="47"/>
      <c r="D95" s="12"/>
      <c r="E95" s="12"/>
      <c r="F95" s="12"/>
      <c r="G95" s="6"/>
      <c r="H95" s="6"/>
      <c r="I95" s="6"/>
      <c r="J95" s="6"/>
      <c r="K95" s="6"/>
    </row>
  </sheetData>
  <sheetProtection formatColumns="0" insertRows="0"/>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7" operator="equal" id="{19EA7313-FAC9-4485-BD9F-05673E4FEC1B}">
            <xm:f>Tablas!$C$51</xm:f>
            <x14:dxf>
              <fill>
                <patternFill>
                  <bgColor theme="6"/>
                </patternFill>
              </fill>
            </x14:dxf>
          </x14:cfRule>
          <x14:cfRule type="cellIs" priority="8" operator="equal" id="{0AB34AB0-678C-4F1A-8E7B-CC51725A44F5}">
            <xm:f>Tablas!$D$51</xm:f>
            <x14:dxf>
              <fill>
                <patternFill>
                  <bgColor rgb="FFD8E4BC"/>
                </patternFill>
              </fill>
            </x14:dxf>
          </x14:cfRule>
          <x14:cfRule type="cellIs" priority="9" operator="equal" id="{AF99922D-F739-429E-AFDB-A82D4DEA373C}">
            <xm:f>Tablas!$E$53</xm:f>
            <x14:dxf>
              <fill>
                <patternFill>
                  <bgColor rgb="FFFFEB84"/>
                </patternFill>
              </fill>
            </x14:dxf>
          </x14:cfRule>
          <x14:cfRule type="cellIs" priority="10" operator="equal" id="{21088090-29D5-4951-86CD-96CDD23B9ACC}">
            <xm:f>Tablas!$F$53</xm:f>
            <x14:dxf>
              <fill>
                <patternFill>
                  <bgColor rgb="FFFBBE6D"/>
                </patternFill>
              </fill>
            </x14:dxf>
          </x14:cfRule>
          <x14:cfRule type="cellIs" priority="11" operator="equal" id="{D1B9A00A-0547-4E3F-AEE4-B1F79162B93E}">
            <xm:f>Tablas!$G$54</xm:f>
            <x14:dxf>
              <fill>
                <patternFill>
                  <bgColor rgb="FFDA9694"/>
                </patternFill>
              </fill>
            </x14:dxf>
          </x14:cfRule>
          <x14:cfRule type="cellIs" priority="12" operator="equal" id="{CC05B6EF-19A9-42EB-9681-E992253F9CC0}">
            <xm:f>Tablas!$H$55</xm:f>
            <x14:dxf>
              <fill>
                <patternFill>
                  <bgColor rgb="FFCA6A68"/>
                </patternFill>
              </fill>
            </x14:dxf>
          </x14:cfRule>
          <xm:sqref>K5:K95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'Datos adicionales'!$E$63:$E$67</xm:f>
          </x14:formula1>
          <xm:sqref>G5:G94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B1:U45"/>
  <sheetViews>
    <sheetView zoomScale="55" zoomScaleNormal="55" workbookViewId="0">
      <pane xSplit="3" ySplit="4" topLeftCell="D5" activePane="bottomRight" state="frozen"/>
      <selection pane="topRight" activeCell="E1" sqref="E1"/>
      <selection pane="bottomLeft" activeCell="A5" sqref="A5"/>
      <selection pane="bottomRight" activeCell="G13" sqref="G13"/>
    </sheetView>
  </sheetViews>
  <sheetFormatPr baseColWidth="10" defaultRowHeight="15" x14ac:dyDescent="0.25"/>
  <cols>
    <col min="1" max="1" width="5.7109375" style="1" customWidth="1"/>
    <col min="2" max="2" width="3.85546875" style="1" customWidth="1"/>
    <col min="3" max="3" width="42" style="1" customWidth="1"/>
    <col min="4" max="7" width="16.7109375" style="1" customWidth="1"/>
    <col min="8" max="8" width="31.5703125" style="1" customWidth="1"/>
    <col min="9" max="17" width="16.7109375" style="1" customWidth="1"/>
    <col min="18" max="18" width="189.42578125" style="1" customWidth="1"/>
    <col min="19" max="21" width="50.7109375" style="1" customWidth="1"/>
    <col min="22" max="16384" width="11.42578125" style="1"/>
  </cols>
  <sheetData>
    <row r="1" spans="2:21" ht="39.950000000000003" customHeight="1" x14ac:dyDescent="0.25">
      <c r="B1" s="42" t="s">
        <v>329</v>
      </c>
      <c r="C1" s="42"/>
      <c r="D1" s="42"/>
      <c r="E1" s="42"/>
      <c r="F1" s="42"/>
      <c r="G1" s="42"/>
      <c r="H1" s="42"/>
      <c r="I1" s="42"/>
      <c r="J1" s="42"/>
      <c r="K1" s="42"/>
      <c r="L1" s="42"/>
      <c r="M1" s="42"/>
      <c r="N1" s="42"/>
      <c r="O1" s="42"/>
      <c r="P1" s="42"/>
      <c r="Q1" s="42"/>
      <c r="R1" s="42"/>
      <c r="S1" s="42"/>
      <c r="T1" s="42"/>
      <c r="U1" s="42"/>
    </row>
    <row r="2" spans="2:21" s="14" customFormat="1" ht="21" x14ac:dyDescent="0.25">
      <c r="B2" s="41" t="s">
        <v>309</v>
      </c>
      <c r="C2" s="41"/>
      <c r="D2" s="41"/>
      <c r="E2" s="41"/>
      <c r="F2" s="41"/>
      <c r="G2" s="41"/>
      <c r="H2" s="41"/>
      <c r="I2" s="41"/>
      <c r="J2" s="41"/>
      <c r="K2" s="41"/>
      <c r="L2" s="41"/>
      <c r="M2" s="41"/>
      <c r="N2" s="41"/>
      <c r="O2" s="41"/>
      <c r="P2" s="41"/>
      <c r="Q2" s="41"/>
      <c r="R2" s="41"/>
      <c r="S2" s="41"/>
      <c r="T2" s="41"/>
      <c r="U2" s="41"/>
    </row>
    <row r="3" spans="2:21" s="14" customFormat="1" x14ac:dyDescent="0.25"/>
    <row r="4" spans="2:21" s="14" customFormat="1" ht="45" x14ac:dyDescent="0.25">
      <c r="B4" s="48"/>
      <c r="C4" s="48" t="s">
        <v>302</v>
      </c>
      <c r="D4" s="48" t="s">
        <v>32</v>
      </c>
      <c r="E4" s="48" t="s">
        <v>33</v>
      </c>
      <c r="F4" s="48" t="s">
        <v>285</v>
      </c>
      <c r="G4" s="48" t="s">
        <v>286</v>
      </c>
      <c r="H4" s="48" t="s">
        <v>249</v>
      </c>
      <c r="I4" s="48" t="s">
        <v>117</v>
      </c>
      <c r="J4" s="48" t="s">
        <v>281</v>
      </c>
      <c r="K4" s="48" t="s">
        <v>287</v>
      </c>
      <c r="L4" s="48" t="s">
        <v>282</v>
      </c>
      <c r="M4" s="48" t="s">
        <v>120</v>
      </c>
      <c r="N4" s="48" t="s">
        <v>288</v>
      </c>
      <c r="O4" s="48" t="s">
        <v>289</v>
      </c>
      <c r="P4" s="48" t="s">
        <v>290</v>
      </c>
      <c r="Q4" s="48" t="s">
        <v>124</v>
      </c>
      <c r="R4" s="48" t="s">
        <v>8</v>
      </c>
      <c r="S4" s="145" t="s">
        <v>335</v>
      </c>
      <c r="T4" s="145"/>
      <c r="U4" s="145"/>
    </row>
    <row r="5" spans="2:21" ht="60" x14ac:dyDescent="0.25">
      <c r="B5" s="12">
        <v>1</v>
      </c>
      <c r="C5" s="76" t="s">
        <v>357</v>
      </c>
      <c r="D5" s="12" t="s">
        <v>417</v>
      </c>
      <c r="E5" s="12" t="s">
        <v>417</v>
      </c>
      <c r="F5" s="12" t="s">
        <v>417</v>
      </c>
      <c r="G5" s="12" t="s">
        <v>417</v>
      </c>
      <c r="H5" s="12" t="s">
        <v>417</v>
      </c>
      <c r="I5" s="12" t="s">
        <v>417</v>
      </c>
      <c r="J5" s="12" t="s">
        <v>417</v>
      </c>
      <c r="K5" s="12" t="s">
        <v>417</v>
      </c>
      <c r="L5" s="12" t="s">
        <v>417</v>
      </c>
      <c r="M5" s="12" t="s">
        <v>417</v>
      </c>
      <c r="N5" s="12" t="s">
        <v>417</v>
      </c>
      <c r="O5" s="12" t="s">
        <v>417</v>
      </c>
      <c r="P5" s="12" t="s">
        <v>417</v>
      </c>
      <c r="Q5" s="12" t="s">
        <v>417</v>
      </c>
      <c r="R5" s="61" t="s">
        <v>358</v>
      </c>
      <c r="S5" s="75" t="s">
        <v>359</v>
      </c>
      <c r="T5" s="75"/>
      <c r="U5" s="75"/>
    </row>
    <row r="6" spans="2:21" ht="45" x14ac:dyDescent="0.25">
      <c r="B6" s="12">
        <v>2</v>
      </c>
      <c r="C6" s="76" t="s">
        <v>360</v>
      </c>
      <c r="D6" s="12" t="s">
        <v>417</v>
      </c>
      <c r="E6" s="72"/>
      <c r="F6" s="72" t="s">
        <v>417</v>
      </c>
      <c r="G6" s="72"/>
      <c r="H6" s="72" t="s">
        <v>417</v>
      </c>
      <c r="I6" s="72"/>
      <c r="J6" s="72"/>
      <c r="K6" s="72"/>
      <c r="L6" s="72"/>
      <c r="M6" s="72"/>
      <c r="N6" s="72"/>
      <c r="O6" s="72"/>
      <c r="P6" s="72"/>
      <c r="Q6" s="72"/>
      <c r="R6" s="61" t="s">
        <v>361</v>
      </c>
      <c r="S6" s="75" t="s">
        <v>362</v>
      </c>
      <c r="T6" s="75" t="s">
        <v>363</v>
      </c>
      <c r="U6" s="75" t="s">
        <v>364</v>
      </c>
    </row>
    <row r="7" spans="2:21" ht="45" x14ac:dyDescent="0.25">
      <c r="B7" s="12">
        <v>3</v>
      </c>
      <c r="C7" s="76" t="s">
        <v>365</v>
      </c>
      <c r="D7" s="12" t="s">
        <v>417</v>
      </c>
      <c r="E7" s="72"/>
      <c r="F7" s="72" t="s">
        <v>417</v>
      </c>
      <c r="G7" s="72"/>
      <c r="H7" s="72"/>
      <c r="I7" s="72"/>
      <c r="J7" s="72"/>
      <c r="K7" s="72"/>
      <c r="L7" s="72"/>
      <c r="M7" s="72" t="s">
        <v>417</v>
      </c>
      <c r="N7" s="72"/>
      <c r="O7" s="72"/>
      <c r="P7" s="72"/>
      <c r="Q7" s="72"/>
      <c r="R7" s="61" t="s">
        <v>366</v>
      </c>
      <c r="S7" s="75" t="s">
        <v>367</v>
      </c>
      <c r="T7" s="75" t="s">
        <v>368</v>
      </c>
      <c r="U7" s="75"/>
    </row>
    <row r="8" spans="2:21" ht="90" x14ac:dyDescent="0.25">
      <c r="B8" s="12">
        <v>4</v>
      </c>
      <c r="C8" s="76" t="s">
        <v>369</v>
      </c>
      <c r="D8" s="12" t="s">
        <v>417</v>
      </c>
      <c r="E8" s="72" t="s">
        <v>417</v>
      </c>
      <c r="F8" s="72" t="s">
        <v>417</v>
      </c>
      <c r="G8" s="72" t="s">
        <v>417</v>
      </c>
      <c r="H8" s="72"/>
      <c r="I8" s="72"/>
      <c r="J8" s="72" t="s">
        <v>417</v>
      </c>
      <c r="K8" s="72"/>
      <c r="L8" s="72"/>
      <c r="M8" s="72"/>
      <c r="N8" s="72" t="s">
        <v>417</v>
      </c>
      <c r="O8" s="72"/>
      <c r="P8" s="72" t="s">
        <v>417</v>
      </c>
      <c r="Q8" s="72"/>
      <c r="R8" s="61" t="s">
        <v>370</v>
      </c>
      <c r="S8" s="75" t="s">
        <v>371</v>
      </c>
      <c r="T8" s="75" t="s">
        <v>372</v>
      </c>
      <c r="U8" s="75"/>
    </row>
    <row r="9" spans="2:21" ht="135" x14ac:dyDescent="0.25">
      <c r="B9" s="12">
        <v>5</v>
      </c>
      <c r="C9" s="76" t="s">
        <v>373</v>
      </c>
      <c r="D9" s="12" t="s">
        <v>417</v>
      </c>
      <c r="E9" s="72"/>
      <c r="F9" s="72" t="s">
        <v>417</v>
      </c>
      <c r="G9" s="72" t="s">
        <v>417</v>
      </c>
      <c r="H9" s="72" t="s">
        <v>417</v>
      </c>
      <c r="I9" s="72"/>
      <c r="J9" s="72"/>
      <c r="K9" s="72"/>
      <c r="L9" s="72"/>
      <c r="M9" s="72"/>
      <c r="N9" s="72" t="s">
        <v>417</v>
      </c>
      <c r="O9" s="72"/>
      <c r="P9" s="72"/>
      <c r="Q9" s="72"/>
      <c r="R9" s="61" t="s">
        <v>386</v>
      </c>
      <c r="S9" s="75" t="s">
        <v>395</v>
      </c>
      <c r="T9" s="75" t="s">
        <v>396</v>
      </c>
      <c r="U9" s="75" t="s">
        <v>397</v>
      </c>
    </row>
    <row r="10" spans="2:21" ht="60" x14ac:dyDescent="0.25">
      <c r="B10" s="12">
        <v>6</v>
      </c>
      <c r="C10" s="76" t="s">
        <v>374</v>
      </c>
      <c r="D10" s="12" t="s">
        <v>417</v>
      </c>
      <c r="E10" s="72" t="s">
        <v>417</v>
      </c>
      <c r="F10" s="72" t="s">
        <v>417</v>
      </c>
      <c r="G10" s="72" t="s">
        <v>417</v>
      </c>
      <c r="H10" s="72" t="s">
        <v>417</v>
      </c>
      <c r="I10" s="72" t="s">
        <v>417</v>
      </c>
      <c r="J10" s="72" t="s">
        <v>417</v>
      </c>
      <c r="K10" s="72" t="s">
        <v>417</v>
      </c>
      <c r="L10" s="72" t="s">
        <v>417</v>
      </c>
      <c r="M10" s="72" t="s">
        <v>417</v>
      </c>
      <c r="N10" s="72" t="s">
        <v>417</v>
      </c>
      <c r="O10" s="72" t="s">
        <v>417</v>
      </c>
      <c r="P10" s="72" t="s">
        <v>417</v>
      </c>
      <c r="Q10" s="72" t="s">
        <v>417</v>
      </c>
      <c r="R10" s="61" t="s">
        <v>387</v>
      </c>
      <c r="S10" s="75" t="s">
        <v>398</v>
      </c>
      <c r="T10" s="75" t="s">
        <v>399</v>
      </c>
      <c r="U10" s="75" t="s">
        <v>400</v>
      </c>
    </row>
    <row r="11" spans="2:21" ht="123" customHeight="1" x14ac:dyDescent="0.25">
      <c r="B11" s="12">
        <v>7</v>
      </c>
      <c r="C11" s="76" t="s">
        <v>436</v>
      </c>
      <c r="D11" s="12"/>
      <c r="E11" s="72"/>
      <c r="F11" s="72"/>
      <c r="G11" s="72" t="s">
        <v>417</v>
      </c>
      <c r="H11" s="72"/>
      <c r="I11" s="72"/>
      <c r="J11" s="72"/>
      <c r="K11" s="72"/>
      <c r="L11" s="72" t="s">
        <v>417</v>
      </c>
      <c r="M11" s="72"/>
      <c r="N11" s="72"/>
      <c r="O11" s="72"/>
      <c r="P11" s="72" t="s">
        <v>417</v>
      </c>
      <c r="Q11" s="72"/>
      <c r="R11" s="61" t="s">
        <v>439</v>
      </c>
      <c r="S11" s="75" t="s">
        <v>401</v>
      </c>
      <c r="T11" s="75" t="s">
        <v>402</v>
      </c>
      <c r="U11" s="75"/>
    </row>
    <row r="12" spans="2:21" ht="150" x14ac:dyDescent="0.25">
      <c r="B12" s="12">
        <v>8</v>
      </c>
      <c r="C12" s="76" t="s">
        <v>437</v>
      </c>
      <c r="D12" s="12"/>
      <c r="E12" s="72"/>
      <c r="F12" s="72"/>
      <c r="G12" s="72"/>
      <c r="H12" s="72"/>
      <c r="I12" s="72"/>
      <c r="J12" s="72"/>
      <c r="K12" s="72"/>
      <c r="L12" s="72" t="s">
        <v>417</v>
      </c>
      <c r="M12" s="72"/>
      <c r="N12" s="72"/>
      <c r="O12" s="72" t="s">
        <v>417</v>
      </c>
      <c r="P12" s="72" t="s">
        <v>417</v>
      </c>
      <c r="Q12" s="72" t="s">
        <v>417</v>
      </c>
      <c r="R12" s="61" t="s">
        <v>438</v>
      </c>
      <c r="S12" s="75" t="s">
        <v>403</v>
      </c>
      <c r="T12" s="75" t="s">
        <v>402</v>
      </c>
      <c r="U12" s="75"/>
    </row>
    <row r="13" spans="2:21" ht="90" x14ac:dyDescent="0.25">
      <c r="B13" s="12">
        <v>9</v>
      </c>
      <c r="C13" s="76" t="s">
        <v>375</v>
      </c>
      <c r="D13" s="12" t="s">
        <v>417</v>
      </c>
      <c r="E13" s="72" t="s">
        <v>417</v>
      </c>
      <c r="F13" s="72"/>
      <c r="G13" s="72" t="s">
        <v>417</v>
      </c>
      <c r="H13" s="72"/>
      <c r="I13" s="72" t="s">
        <v>417</v>
      </c>
      <c r="J13" s="72" t="s">
        <v>417</v>
      </c>
      <c r="K13" s="72" t="s">
        <v>417</v>
      </c>
      <c r="L13" s="72" t="s">
        <v>417</v>
      </c>
      <c r="M13" s="72"/>
      <c r="N13" s="72"/>
      <c r="O13" s="72"/>
      <c r="P13" s="72" t="s">
        <v>417</v>
      </c>
      <c r="Q13" s="72"/>
      <c r="R13" s="61" t="s">
        <v>388</v>
      </c>
      <c r="S13" s="75" t="s">
        <v>404</v>
      </c>
      <c r="T13" s="75" t="s">
        <v>405</v>
      </c>
      <c r="U13" s="75" t="s">
        <v>406</v>
      </c>
    </row>
    <row r="14" spans="2:21" ht="60" x14ac:dyDescent="0.25">
      <c r="B14" s="12">
        <v>10</v>
      </c>
      <c r="C14" s="76" t="s">
        <v>376</v>
      </c>
      <c r="D14" s="12" t="s">
        <v>417</v>
      </c>
      <c r="E14" s="72" t="s">
        <v>417</v>
      </c>
      <c r="F14" s="72"/>
      <c r="G14" s="72" t="s">
        <v>417</v>
      </c>
      <c r="H14" s="72" t="s">
        <v>417</v>
      </c>
      <c r="I14" s="72" t="s">
        <v>417</v>
      </c>
      <c r="J14" s="72" t="s">
        <v>417</v>
      </c>
      <c r="K14" s="72" t="s">
        <v>417</v>
      </c>
      <c r="L14" s="72" t="s">
        <v>417</v>
      </c>
      <c r="M14" s="72" t="s">
        <v>417</v>
      </c>
      <c r="N14" s="72" t="s">
        <v>417</v>
      </c>
      <c r="O14" s="72" t="s">
        <v>417</v>
      </c>
      <c r="P14" s="72" t="s">
        <v>417</v>
      </c>
      <c r="Q14" s="72" t="s">
        <v>417</v>
      </c>
      <c r="R14" s="61" t="s">
        <v>389</v>
      </c>
      <c r="S14" s="75" t="s">
        <v>407</v>
      </c>
      <c r="T14" s="75"/>
      <c r="U14" s="75"/>
    </row>
    <row r="15" spans="2:21" ht="45" x14ac:dyDescent="0.25">
      <c r="B15" s="12">
        <v>11</v>
      </c>
      <c r="C15" s="76" t="s">
        <v>377</v>
      </c>
      <c r="D15" s="12"/>
      <c r="E15" s="72"/>
      <c r="F15" s="72"/>
      <c r="G15" s="72" t="s">
        <v>417</v>
      </c>
      <c r="H15" s="72"/>
      <c r="I15" s="72"/>
      <c r="J15" s="72"/>
      <c r="K15" s="72"/>
      <c r="L15" s="72"/>
      <c r="M15" s="72"/>
      <c r="N15" s="72"/>
      <c r="O15" s="72" t="s">
        <v>417</v>
      </c>
      <c r="P15" s="72" t="s">
        <v>417</v>
      </c>
      <c r="Q15" s="72" t="s">
        <v>417</v>
      </c>
      <c r="R15" s="61" t="s">
        <v>390</v>
      </c>
      <c r="S15" s="75" t="s">
        <v>408</v>
      </c>
      <c r="T15" s="75"/>
      <c r="U15" s="75"/>
    </row>
    <row r="16" spans="2:21" ht="84" customHeight="1" x14ac:dyDescent="0.25">
      <c r="B16" s="12">
        <v>12</v>
      </c>
      <c r="C16" s="76" t="s">
        <v>378</v>
      </c>
      <c r="D16" s="12" t="s">
        <v>417</v>
      </c>
      <c r="E16" s="72"/>
      <c r="F16" s="72" t="s">
        <v>417</v>
      </c>
      <c r="G16" s="72" t="s">
        <v>417</v>
      </c>
      <c r="H16" s="72" t="s">
        <v>417</v>
      </c>
      <c r="I16" s="72"/>
      <c r="J16" s="72"/>
      <c r="K16" s="72"/>
      <c r="L16" s="72"/>
      <c r="M16" s="72" t="s">
        <v>417</v>
      </c>
      <c r="N16" s="72"/>
      <c r="O16" s="72"/>
      <c r="P16" s="72"/>
      <c r="Q16" s="72"/>
      <c r="R16" s="61" t="s">
        <v>431</v>
      </c>
      <c r="S16" s="75" t="s">
        <v>409</v>
      </c>
      <c r="T16" s="75" t="s">
        <v>410</v>
      </c>
      <c r="U16" s="75"/>
    </row>
    <row r="17" spans="2:21" ht="90" x14ac:dyDescent="0.25">
      <c r="B17" s="12">
        <v>13</v>
      </c>
      <c r="C17" s="76" t="s">
        <v>379</v>
      </c>
      <c r="D17" s="12"/>
      <c r="E17" s="72"/>
      <c r="F17" s="72"/>
      <c r="G17" s="72" t="s">
        <v>417</v>
      </c>
      <c r="H17" s="72"/>
      <c r="I17" s="72"/>
      <c r="J17" s="72"/>
      <c r="K17" s="72"/>
      <c r="L17" s="72" t="s">
        <v>417</v>
      </c>
      <c r="M17" s="72"/>
      <c r="N17" s="72"/>
      <c r="O17" s="72"/>
      <c r="P17" s="72" t="s">
        <v>417</v>
      </c>
      <c r="Q17" s="72"/>
      <c r="R17" s="61" t="s">
        <v>432</v>
      </c>
      <c r="S17" s="75" t="s">
        <v>411</v>
      </c>
      <c r="T17" s="75"/>
      <c r="U17" s="75"/>
    </row>
    <row r="18" spans="2:21" ht="105" customHeight="1" x14ac:dyDescent="0.25">
      <c r="B18" s="12">
        <v>14</v>
      </c>
      <c r="C18" s="76" t="s">
        <v>380</v>
      </c>
      <c r="D18" s="12" t="s">
        <v>417</v>
      </c>
      <c r="E18" s="72"/>
      <c r="F18" s="72"/>
      <c r="G18" s="72" t="s">
        <v>417</v>
      </c>
      <c r="H18" s="72"/>
      <c r="I18" s="72"/>
      <c r="J18" s="72"/>
      <c r="K18" s="72"/>
      <c r="L18" s="72"/>
      <c r="M18" s="72"/>
      <c r="N18" s="72"/>
      <c r="O18" s="72"/>
      <c r="P18" s="72"/>
      <c r="Q18" s="72"/>
      <c r="R18" s="61" t="s">
        <v>391</v>
      </c>
      <c r="S18" s="75" t="s">
        <v>412</v>
      </c>
      <c r="T18" s="75" t="s">
        <v>413</v>
      </c>
      <c r="U18" s="75"/>
    </row>
    <row r="19" spans="2:21" ht="60" x14ac:dyDescent="0.25">
      <c r="B19" s="12">
        <v>15</v>
      </c>
      <c r="C19" s="76" t="s">
        <v>381</v>
      </c>
      <c r="D19" s="12"/>
      <c r="E19" s="72"/>
      <c r="F19" s="72"/>
      <c r="G19" s="72" t="s">
        <v>417</v>
      </c>
      <c r="H19" s="72"/>
      <c r="I19" s="72" t="s">
        <v>417</v>
      </c>
      <c r="J19" s="72" t="s">
        <v>417</v>
      </c>
      <c r="K19" s="72" t="s">
        <v>417</v>
      </c>
      <c r="L19" s="72" t="s">
        <v>417</v>
      </c>
      <c r="M19" s="72"/>
      <c r="N19" s="72"/>
      <c r="O19" s="72"/>
      <c r="P19" s="72" t="s">
        <v>417</v>
      </c>
      <c r="Q19" s="72"/>
      <c r="R19" s="61" t="s">
        <v>392</v>
      </c>
      <c r="S19" s="75" t="s">
        <v>406</v>
      </c>
      <c r="T19" s="75"/>
      <c r="U19" s="75"/>
    </row>
    <row r="20" spans="2:21" ht="105" x14ac:dyDescent="0.25">
      <c r="B20" s="12">
        <v>16</v>
      </c>
      <c r="C20" s="76" t="s">
        <v>382</v>
      </c>
      <c r="D20" s="12" t="s">
        <v>417</v>
      </c>
      <c r="E20" s="72" t="s">
        <v>417</v>
      </c>
      <c r="F20" s="72" t="s">
        <v>417</v>
      </c>
      <c r="G20" s="72" t="s">
        <v>417</v>
      </c>
      <c r="H20" s="72" t="s">
        <v>417</v>
      </c>
      <c r="I20" s="72"/>
      <c r="J20" s="72" t="s">
        <v>417</v>
      </c>
      <c r="K20" s="72" t="s">
        <v>417</v>
      </c>
      <c r="L20" s="72"/>
      <c r="M20" s="72" t="s">
        <v>417</v>
      </c>
      <c r="N20" s="72" t="s">
        <v>417</v>
      </c>
      <c r="O20" s="72"/>
      <c r="P20" s="72"/>
      <c r="Q20" s="72"/>
      <c r="R20" s="61" t="s">
        <v>393</v>
      </c>
      <c r="S20" s="75" t="s">
        <v>414</v>
      </c>
      <c r="T20" s="75"/>
      <c r="U20" s="75"/>
    </row>
    <row r="21" spans="2:21" ht="60" x14ac:dyDescent="0.25">
      <c r="B21" s="12">
        <v>17</v>
      </c>
      <c r="C21" s="76" t="s">
        <v>383</v>
      </c>
      <c r="D21" s="12" t="s">
        <v>417</v>
      </c>
      <c r="E21" s="72"/>
      <c r="F21" s="72" t="s">
        <v>417</v>
      </c>
      <c r="G21" s="72"/>
      <c r="H21" s="72" t="s">
        <v>417</v>
      </c>
      <c r="I21" s="72"/>
      <c r="J21" s="72"/>
      <c r="K21" s="72"/>
      <c r="L21" s="72"/>
      <c r="M21" s="72" t="s">
        <v>417</v>
      </c>
      <c r="N21" s="72"/>
      <c r="O21" s="72"/>
      <c r="P21" s="72"/>
      <c r="Q21" s="72"/>
      <c r="R21" s="61" t="s">
        <v>394</v>
      </c>
      <c r="S21" s="75"/>
      <c r="T21" s="75"/>
      <c r="U21" s="75"/>
    </row>
    <row r="22" spans="2:21" ht="60" x14ac:dyDescent="0.25">
      <c r="B22" s="12">
        <v>18</v>
      </c>
      <c r="C22" s="76" t="s">
        <v>384</v>
      </c>
      <c r="D22" s="12" t="s">
        <v>417</v>
      </c>
      <c r="E22" s="72" t="s">
        <v>417</v>
      </c>
      <c r="F22" s="72"/>
      <c r="G22" s="72"/>
      <c r="H22" s="72" t="s">
        <v>417</v>
      </c>
      <c r="I22" s="72"/>
      <c r="J22" s="72" t="s">
        <v>417</v>
      </c>
      <c r="K22" s="72" t="s">
        <v>417</v>
      </c>
      <c r="L22" s="72"/>
      <c r="M22" s="72" t="s">
        <v>417</v>
      </c>
      <c r="N22" s="72" t="s">
        <v>417</v>
      </c>
      <c r="O22" s="72"/>
      <c r="P22" s="72"/>
      <c r="Q22" s="72"/>
      <c r="R22" s="61" t="s">
        <v>419</v>
      </c>
      <c r="S22" s="75" t="s">
        <v>415</v>
      </c>
      <c r="T22" s="75"/>
      <c r="U22" s="75"/>
    </row>
    <row r="23" spans="2:21" ht="60" x14ac:dyDescent="0.25">
      <c r="B23" s="12">
        <v>19</v>
      </c>
      <c r="C23" s="76" t="s">
        <v>385</v>
      </c>
      <c r="D23" s="12" t="s">
        <v>417</v>
      </c>
      <c r="E23" s="72"/>
      <c r="F23" s="72" t="s">
        <v>417</v>
      </c>
      <c r="G23" s="72"/>
      <c r="H23" s="72"/>
      <c r="I23" s="72"/>
      <c r="J23" s="72"/>
      <c r="K23" s="72"/>
      <c r="L23" s="72"/>
      <c r="M23" s="72" t="s">
        <v>417</v>
      </c>
      <c r="N23" s="72"/>
      <c r="O23" s="72"/>
      <c r="P23" s="72"/>
      <c r="Q23" s="72"/>
      <c r="R23" s="61" t="s">
        <v>420</v>
      </c>
      <c r="S23" s="75" t="s">
        <v>415</v>
      </c>
      <c r="T23" s="75"/>
      <c r="U23" s="75"/>
    </row>
    <row r="24" spans="2:21" ht="105" x14ac:dyDescent="0.25">
      <c r="B24" s="12">
        <v>20</v>
      </c>
      <c r="C24" s="76" t="s">
        <v>418</v>
      </c>
      <c r="D24" s="12" t="s">
        <v>417</v>
      </c>
      <c r="E24" s="72"/>
      <c r="F24" s="72"/>
      <c r="G24" s="72" t="s">
        <v>417</v>
      </c>
      <c r="H24" s="72"/>
      <c r="I24" s="72"/>
      <c r="J24" s="72" t="s">
        <v>417</v>
      </c>
      <c r="K24" s="72"/>
      <c r="L24" s="72"/>
      <c r="M24" s="72" t="s">
        <v>417</v>
      </c>
      <c r="N24" s="72" t="s">
        <v>417</v>
      </c>
      <c r="O24" s="72"/>
      <c r="P24" s="72"/>
      <c r="Q24" s="72"/>
      <c r="R24" s="61" t="s">
        <v>421</v>
      </c>
      <c r="S24" s="75" t="s">
        <v>428</v>
      </c>
      <c r="T24" s="75"/>
      <c r="U24" s="75"/>
    </row>
    <row r="25" spans="2:21" ht="90" x14ac:dyDescent="0.25">
      <c r="B25" s="12">
        <v>21</v>
      </c>
      <c r="C25" s="76" t="s">
        <v>422</v>
      </c>
      <c r="D25" s="12" t="s">
        <v>417</v>
      </c>
      <c r="E25" s="72" t="s">
        <v>417</v>
      </c>
      <c r="F25" s="72"/>
      <c r="G25" s="72" t="s">
        <v>417</v>
      </c>
      <c r="H25" s="72"/>
      <c r="I25" s="72" t="s">
        <v>417</v>
      </c>
      <c r="J25" s="72" t="s">
        <v>417</v>
      </c>
      <c r="K25" s="72" t="s">
        <v>417</v>
      </c>
      <c r="L25" s="72" t="s">
        <v>417</v>
      </c>
      <c r="M25" s="72"/>
      <c r="N25" s="72"/>
      <c r="O25" s="72"/>
      <c r="P25" s="72" t="s">
        <v>417</v>
      </c>
      <c r="Q25" s="72"/>
      <c r="R25" s="61" t="s">
        <v>425</v>
      </c>
      <c r="S25" s="75" t="s">
        <v>427</v>
      </c>
      <c r="T25" s="75" t="s">
        <v>426</v>
      </c>
      <c r="U25" s="75"/>
    </row>
    <row r="26" spans="2:21" ht="45" x14ac:dyDescent="0.25">
      <c r="B26" s="12">
        <v>22</v>
      </c>
      <c r="C26" s="76" t="s">
        <v>423</v>
      </c>
      <c r="D26" s="12" t="s">
        <v>417</v>
      </c>
      <c r="E26" s="72" t="s">
        <v>417</v>
      </c>
      <c r="F26" s="72" t="s">
        <v>417</v>
      </c>
      <c r="G26" s="72" t="s">
        <v>417</v>
      </c>
      <c r="H26" s="72" t="s">
        <v>417</v>
      </c>
      <c r="I26" s="72" t="s">
        <v>417</v>
      </c>
      <c r="J26" s="72" t="s">
        <v>417</v>
      </c>
      <c r="K26" s="72" t="s">
        <v>417</v>
      </c>
      <c r="L26" s="72" t="s">
        <v>417</v>
      </c>
      <c r="M26" s="72" t="s">
        <v>417</v>
      </c>
      <c r="N26" s="72" t="s">
        <v>417</v>
      </c>
      <c r="O26" s="72" t="s">
        <v>417</v>
      </c>
      <c r="P26" s="72" t="s">
        <v>417</v>
      </c>
      <c r="Q26" s="72" t="s">
        <v>417</v>
      </c>
      <c r="R26" s="61" t="s">
        <v>429</v>
      </c>
      <c r="S26" s="75"/>
      <c r="T26" s="75"/>
      <c r="U26" s="75"/>
    </row>
    <row r="27" spans="2:21" ht="30" x14ac:dyDescent="0.25">
      <c r="B27" s="12">
        <v>23</v>
      </c>
      <c r="C27" s="76" t="s">
        <v>430</v>
      </c>
      <c r="D27" s="12"/>
      <c r="E27" s="74"/>
      <c r="F27" s="74"/>
      <c r="G27" s="74" t="s">
        <v>417</v>
      </c>
      <c r="H27" s="74"/>
      <c r="I27" s="74"/>
      <c r="J27" s="74" t="s">
        <v>417</v>
      </c>
      <c r="K27" s="74"/>
      <c r="L27" s="74" t="s">
        <v>417</v>
      </c>
      <c r="M27" s="74"/>
      <c r="N27" s="74"/>
      <c r="O27" s="74"/>
      <c r="P27" s="74" t="s">
        <v>417</v>
      </c>
      <c r="Q27" s="74"/>
      <c r="R27" s="61" t="s">
        <v>433</v>
      </c>
      <c r="S27" s="75"/>
      <c r="T27" s="75"/>
      <c r="U27" s="75"/>
    </row>
    <row r="28" spans="2:21" ht="90" x14ac:dyDescent="0.25">
      <c r="B28" s="12">
        <v>24</v>
      </c>
      <c r="C28" s="76" t="s">
        <v>424</v>
      </c>
      <c r="D28" s="12"/>
      <c r="E28" s="72"/>
      <c r="F28" s="72"/>
      <c r="G28" s="72" t="s">
        <v>417</v>
      </c>
      <c r="H28" s="72"/>
      <c r="I28" s="72" t="s">
        <v>417</v>
      </c>
      <c r="J28" s="72" t="s">
        <v>417</v>
      </c>
      <c r="K28" s="72"/>
      <c r="L28" s="72" t="s">
        <v>417</v>
      </c>
      <c r="M28" s="72"/>
      <c r="N28" s="72"/>
      <c r="O28" s="72"/>
      <c r="P28" s="72"/>
      <c r="Q28" s="72"/>
      <c r="R28" s="61" t="s">
        <v>435</v>
      </c>
      <c r="S28" s="75" t="s">
        <v>434</v>
      </c>
      <c r="T28" s="75" t="s">
        <v>440</v>
      </c>
      <c r="U28" s="75"/>
    </row>
    <row r="29" spans="2:21" x14ac:dyDescent="0.25">
      <c r="B29" s="12">
        <v>25</v>
      </c>
      <c r="C29" s="91" t="s">
        <v>339</v>
      </c>
      <c r="D29" s="92"/>
      <c r="E29" s="92"/>
      <c r="F29" s="92"/>
      <c r="G29" s="92"/>
      <c r="H29" s="92"/>
      <c r="I29" s="92"/>
      <c r="J29" s="92"/>
      <c r="K29" s="92"/>
      <c r="L29" s="92"/>
      <c r="M29" s="92"/>
      <c r="N29" s="92"/>
      <c r="O29" s="92"/>
      <c r="P29" s="92"/>
      <c r="Q29" s="92"/>
      <c r="R29" s="92" t="s">
        <v>337</v>
      </c>
      <c r="S29" s="92" t="s">
        <v>338</v>
      </c>
      <c r="T29" s="92" t="s">
        <v>338</v>
      </c>
      <c r="U29" s="92" t="s">
        <v>338</v>
      </c>
    </row>
    <row r="30" spans="2:21" x14ac:dyDescent="0.25">
      <c r="B30" s="12">
        <v>26</v>
      </c>
      <c r="C30" s="91" t="s">
        <v>339</v>
      </c>
      <c r="D30" s="92"/>
      <c r="E30" s="92"/>
      <c r="F30" s="92"/>
      <c r="G30" s="92"/>
      <c r="H30" s="92"/>
      <c r="I30" s="92"/>
      <c r="J30" s="92"/>
      <c r="K30" s="92"/>
      <c r="L30" s="92"/>
      <c r="M30" s="92"/>
      <c r="N30" s="92"/>
      <c r="O30" s="92"/>
      <c r="P30" s="92"/>
      <c r="Q30" s="92"/>
      <c r="R30" s="92" t="s">
        <v>337</v>
      </c>
      <c r="S30" s="92" t="s">
        <v>338</v>
      </c>
      <c r="T30" s="92" t="s">
        <v>338</v>
      </c>
      <c r="U30" s="92" t="s">
        <v>338</v>
      </c>
    </row>
    <row r="31" spans="2:21" x14ac:dyDescent="0.25">
      <c r="B31" s="12">
        <v>27</v>
      </c>
      <c r="C31" s="91" t="s">
        <v>339</v>
      </c>
      <c r="D31" s="92"/>
      <c r="E31" s="92"/>
      <c r="F31" s="92"/>
      <c r="G31" s="92"/>
      <c r="H31" s="92"/>
      <c r="I31" s="92"/>
      <c r="J31" s="92"/>
      <c r="K31" s="92"/>
      <c r="L31" s="92"/>
      <c r="M31" s="92"/>
      <c r="N31" s="92"/>
      <c r="O31" s="92"/>
      <c r="P31" s="92"/>
      <c r="Q31" s="92"/>
      <c r="R31" s="92" t="s">
        <v>337</v>
      </c>
      <c r="S31" s="92" t="s">
        <v>338</v>
      </c>
      <c r="T31" s="92" t="s">
        <v>338</v>
      </c>
      <c r="U31" s="92" t="s">
        <v>338</v>
      </c>
    </row>
    <row r="32" spans="2:21" x14ac:dyDescent="0.25">
      <c r="B32" s="12">
        <v>28</v>
      </c>
      <c r="C32" s="91" t="s">
        <v>339</v>
      </c>
      <c r="D32" s="92"/>
      <c r="E32" s="92"/>
      <c r="F32" s="92"/>
      <c r="G32" s="92"/>
      <c r="H32" s="92"/>
      <c r="I32" s="92"/>
      <c r="J32" s="92"/>
      <c r="K32" s="92"/>
      <c r="L32" s="92"/>
      <c r="M32" s="92"/>
      <c r="N32" s="92"/>
      <c r="O32" s="92"/>
      <c r="P32" s="92"/>
      <c r="Q32" s="92"/>
      <c r="R32" s="92" t="s">
        <v>337</v>
      </c>
      <c r="S32" s="92" t="s">
        <v>338</v>
      </c>
      <c r="T32" s="92" t="s">
        <v>338</v>
      </c>
      <c r="U32" s="92" t="s">
        <v>338</v>
      </c>
    </row>
    <row r="33" spans="2:21" x14ac:dyDescent="0.25">
      <c r="B33" s="12">
        <v>29</v>
      </c>
      <c r="C33" s="91" t="s">
        <v>339</v>
      </c>
      <c r="D33" s="92"/>
      <c r="E33" s="92"/>
      <c r="F33" s="92"/>
      <c r="G33" s="92"/>
      <c r="H33" s="92"/>
      <c r="I33" s="92"/>
      <c r="J33" s="92"/>
      <c r="K33" s="92"/>
      <c r="L33" s="92"/>
      <c r="M33" s="92"/>
      <c r="N33" s="92"/>
      <c r="O33" s="92"/>
      <c r="P33" s="92"/>
      <c r="Q33" s="92"/>
      <c r="R33" s="92" t="s">
        <v>337</v>
      </c>
      <c r="S33" s="92" t="s">
        <v>338</v>
      </c>
      <c r="T33" s="92" t="s">
        <v>338</v>
      </c>
      <c r="U33" s="92" t="s">
        <v>338</v>
      </c>
    </row>
    <row r="34" spans="2:21" x14ac:dyDescent="0.25">
      <c r="B34" s="12">
        <v>30</v>
      </c>
      <c r="C34" s="91" t="s">
        <v>339</v>
      </c>
      <c r="D34" s="92"/>
      <c r="E34" s="92"/>
      <c r="F34" s="92"/>
      <c r="G34" s="92"/>
      <c r="H34" s="92"/>
      <c r="I34" s="92"/>
      <c r="J34" s="92"/>
      <c r="K34" s="92"/>
      <c r="L34" s="92"/>
      <c r="M34" s="92"/>
      <c r="N34" s="92"/>
      <c r="O34" s="92"/>
      <c r="P34" s="92"/>
      <c r="Q34" s="92"/>
      <c r="R34" s="92" t="s">
        <v>337</v>
      </c>
      <c r="S34" s="92" t="s">
        <v>338</v>
      </c>
      <c r="T34" s="92" t="s">
        <v>338</v>
      </c>
      <c r="U34" s="92" t="s">
        <v>338</v>
      </c>
    </row>
    <row r="35" spans="2:21" x14ac:dyDescent="0.25">
      <c r="B35" s="12">
        <v>31</v>
      </c>
      <c r="C35" s="91" t="s">
        <v>339</v>
      </c>
      <c r="D35" s="92"/>
      <c r="E35" s="92"/>
      <c r="F35" s="92"/>
      <c r="G35" s="92"/>
      <c r="H35" s="92"/>
      <c r="I35" s="92"/>
      <c r="J35" s="92"/>
      <c r="K35" s="92"/>
      <c r="L35" s="92"/>
      <c r="M35" s="92"/>
      <c r="N35" s="92"/>
      <c r="O35" s="92"/>
      <c r="P35" s="92"/>
      <c r="Q35" s="92"/>
      <c r="R35" s="92" t="s">
        <v>337</v>
      </c>
      <c r="S35" s="92" t="s">
        <v>338</v>
      </c>
      <c r="T35" s="92" t="s">
        <v>338</v>
      </c>
      <c r="U35" s="92" t="s">
        <v>338</v>
      </c>
    </row>
    <row r="36" spans="2:21" x14ac:dyDescent="0.25">
      <c r="B36" s="12">
        <v>32</v>
      </c>
      <c r="C36" s="91" t="s">
        <v>339</v>
      </c>
      <c r="D36" s="92"/>
      <c r="E36" s="92"/>
      <c r="F36" s="92"/>
      <c r="G36" s="92"/>
      <c r="H36" s="92"/>
      <c r="I36" s="92"/>
      <c r="J36" s="92"/>
      <c r="K36" s="92"/>
      <c r="L36" s="92"/>
      <c r="M36" s="92"/>
      <c r="N36" s="92"/>
      <c r="O36" s="92"/>
      <c r="P36" s="92"/>
      <c r="Q36" s="92"/>
      <c r="R36" s="92" t="s">
        <v>337</v>
      </c>
      <c r="S36" s="92" t="s">
        <v>338</v>
      </c>
      <c r="T36" s="92" t="s">
        <v>338</v>
      </c>
      <c r="U36" s="92" t="s">
        <v>338</v>
      </c>
    </row>
    <row r="37" spans="2:21" x14ac:dyDescent="0.25">
      <c r="B37" s="12">
        <v>33</v>
      </c>
      <c r="C37" s="91" t="s">
        <v>339</v>
      </c>
      <c r="D37" s="92"/>
      <c r="E37" s="92"/>
      <c r="F37" s="92"/>
      <c r="G37" s="92"/>
      <c r="H37" s="92"/>
      <c r="I37" s="92"/>
      <c r="J37" s="92"/>
      <c r="K37" s="92"/>
      <c r="L37" s="92"/>
      <c r="M37" s="92"/>
      <c r="N37" s="92"/>
      <c r="O37" s="92"/>
      <c r="P37" s="92"/>
      <c r="Q37" s="92"/>
      <c r="R37" s="92" t="s">
        <v>337</v>
      </c>
      <c r="S37" s="92" t="s">
        <v>338</v>
      </c>
      <c r="T37" s="92" t="s">
        <v>338</v>
      </c>
      <c r="U37" s="92" t="s">
        <v>338</v>
      </c>
    </row>
    <row r="38" spans="2:21" x14ac:dyDescent="0.25">
      <c r="B38" s="12">
        <v>34</v>
      </c>
      <c r="C38" s="91" t="s">
        <v>339</v>
      </c>
      <c r="D38" s="92"/>
      <c r="E38" s="92"/>
      <c r="F38" s="92"/>
      <c r="G38" s="92"/>
      <c r="H38" s="92"/>
      <c r="I38" s="92"/>
      <c r="J38" s="92"/>
      <c r="K38" s="92"/>
      <c r="L38" s="92"/>
      <c r="M38" s="92"/>
      <c r="N38" s="92"/>
      <c r="O38" s="92"/>
      <c r="P38" s="92"/>
      <c r="Q38" s="92"/>
      <c r="R38" s="92" t="s">
        <v>337</v>
      </c>
      <c r="S38" s="92" t="s">
        <v>338</v>
      </c>
      <c r="T38" s="92" t="s">
        <v>338</v>
      </c>
      <c r="U38" s="92" t="s">
        <v>338</v>
      </c>
    </row>
    <row r="39" spans="2:21" x14ac:dyDescent="0.25">
      <c r="B39" s="12">
        <v>35</v>
      </c>
      <c r="C39" s="91" t="s">
        <v>339</v>
      </c>
      <c r="D39" s="92"/>
      <c r="E39" s="92"/>
      <c r="F39" s="92"/>
      <c r="G39" s="92"/>
      <c r="H39" s="92"/>
      <c r="I39" s="92"/>
      <c r="J39" s="92"/>
      <c r="K39" s="92"/>
      <c r="L39" s="92"/>
      <c r="M39" s="92"/>
      <c r="N39" s="92"/>
      <c r="O39" s="92"/>
      <c r="P39" s="92"/>
      <c r="Q39" s="92"/>
      <c r="R39" s="92" t="s">
        <v>337</v>
      </c>
      <c r="S39" s="92" t="s">
        <v>338</v>
      </c>
      <c r="T39" s="92" t="s">
        <v>338</v>
      </c>
      <c r="U39" s="92" t="s">
        <v>338</v>
      </c>
    </row>
    <row r="40" spans="2:21" x14ac:dyDescent="0.25">
      <c r="B40" s="12">
        <v>36</v>
      </c>
      <c r="C40" s="91" t="s">
        <v>339</v>
      </c>
      <c r="D40" s="92"/>
      <c r="E40" s="92"/>
      <c r="F40" s="92"/>
      <c r="G40" s="92"/>
      <c r="H40" s="92"/>
      <c r="I40" s="92"/>
      <c r="J40" s="92"/>
      <c r="K40" s="92"/>
      <c r="L40" s="92"/>
      <c r="M40" s="92"/>
      <c r="N40" s="92"/>
      <c r="O40" s="92"/>
      <c r="P40" s="92"/>
      <c r="Q40" s="92"/>
      <c r="R40" s="92" t="s">
        <v>337</v>
      </c>
      <c r="S40" s="92" t="s">
        <v>338</v>
      </c>
      <c r="T40" s="92" t="s">
        <v>338</v>
      </c>
      <c r="U40" s="92" t="s">
        <v>338</v>
      </c>
    </row>
    <row r="41" spans="2:21" x14ac:dyDescent="0.25">
      <c r="B41" s="12">
        <v>37</v>
      </c>
      <c r="C41" s="91" t="s">
        <v>339</v>
      </c>
      <c r="D41" s="92"/>
      <c r="E41" s="92"/>
      <c r="F41" s="92"/>
      <c r="G41" s="92"/>
      <c r="H41" s="92"/>
      <c r="I41" s="92"/>
      <c r="J41" s="92"/>
      <c r="K41" s="92"/>
      <c r="L41" s="92"/>
      <c r="M41" s="92"/>
      <c r="N41" s="92"/>
      <c r="O41" s="92"/>
      <c r="P41" s="92"/>
      <c r="Q41" s="92"/>
      <c r="R41" s="92" t="s">
        <v>337</v>
      </c>
      <c r="S41" s="92" t="s">
        <v>338</v>
      </c>
      <c r="T41" s="92" t="s">
        <v>338</v>
      </c>
      <c r="U41" s="92" t="s">
        <v>338</v>
      </c>
    </row>
    <row r="42" spans="2:21" x14ac:dyDescent="0.25">
      <c r="B42" s="12">
        <v>38</v>
      </c>
      <c r="C42" s="91" t="s">
        <v>339</v>
      </c>
      <c r="D42" s="92"/>
      <c r="E42" s="92"/>
      <c r="F42" s="92"/>
      <c r="G42" s="92"/>
      <c r="H42" s="92"/>
      <c r="I42" s="92"/>
      <c r="J42" s="92"/>
      <c r="K42" s="92"/>
      <c r="L42" s="92"/>
      <c r="M42" s="92"/>
      <c r="N42" s="92"/>
      <c r="O42" s="92"/>
      <c r="P42" s="92"/>
      <c r="Q42" s="92"/>
      <c r="R42" s="92" t="s">
        <v>337</v>
      </c>
      <c r="S42" s="92" t="s">
        <v>338</v>
      </c>
      <c r="T42" s="92" t="s">
        <v>338</v>
      </c>
      <c r="U42" s="92" t="s">
        <v>338</v>
      </c>
    </row>
    <row r="43" spans="2:21" x14ac:dyDescent="0.25">
      <c r="B43" s="12">
        <v>39</v>
      </c>
      <c r="C43" s="91" t="s">
        <v>339</v>
      </c>
      <c r="D43" s="92"/>
      <c r="E43" s="92"/>
      <c r="F43" s="92"/>
      <c r="G43" s="92"/>
      <c r="H43" s="92"/>
      <c r="I43" s="92"/>
      <c r="J43" s="92"/>
      <c r="K43" s="92"/>
      <c r="L43" s="92"/>
      <c r="M43" s="92"/>
      <c r="N43" s="92"/>
      <c r="O43" s="92"/>
      <c r="P43" s="92"/>
      <c r="Q43" s="92"/>
      <c r="R43" s="92" t="s">
        <v>337</v>
      </c>
      <c r="S43" s="92" t="s">
        <v>338</v>
      </c>
      <c r="T43" s="92" t="s">
        <v>338</v>
      </c>
      <c r="U43" s="92" t="s">
        <v>338</v>
      </c>
    </row>
    <row r="44" spans="2:21" x14ac:dyDescent="0.25">
      <c r="B44" s="90">
        <v>40</v>
      </c>
      <c r="C44" s="91" t="s">
        <v>339</v>
      </c>
      <c r="D44" s="92"/>
      <c r="E44" s="92"/>
      <c r="F44" s="92"/>
      <c r="G44" s="92"/>
      <c r="H44" s="92"/>
      <c r="I44" s="92"/>
      <c r="J44" s="92"/>
      <c r="K44" s="92"/>
      <c r="L44" s="92"/>
      <c r="M44" s="92"/>
      <c r="N44" s="92"/>
      <c r="O44" s="92"/>
      <c r="P44" s="92"/>
      <c r="Q44" s="92"/>
      <c r="R44" s="92" t="s">
        <v>337</v>
      </c>
      <c r="S44" s="92" t="s">
        <v>338</v>
      </c>
      <c r="T44" s="92" t="s">
        <v>338</v>
      </c>
      <c r="U44" s="92" t="s">
        <v>338</v>
      </c>
    </row>
    <row r="45" spans="2:21" x14ac:dyDescent="0.25">
      <c r="B45" s="22" t="s">
        <v>110</v>
      </c>
      <c r="C45" s="70"/>
      <c r="D45" s="70"/>
      <c r="E45" s="70"/>
      <c r="F45" s="70"/>
      <c r="G45" s="70"/>
      <c r="H45" s="70"/>
      <c r="I45" s="70"/>
      <c r="J45" s="70"/>
      <c r="K45" s="70"/>
      <c r="L45" s="70"/>
      <c r="M45" s="70"/>
      <c r="N45" s="70"/>
      <c r="O45" s="70"/>
      <c r="P45" s="70"/>
      <c r="Q45" s="70"/>
      <c r="R45" s="70"/>
      <c r="S45" s="70"/>
      <c r="T45" s="70"/>
      <c r="U45" s="70"/>
    </row>
  </sheetData>
  <sheetProtection insertRows="0"/>
  <autoFilter ref="B4:U6">
    <filterColumn colId="17" showButton="0"/>
    <filterColumn colId="18" showButton="0"/>
  </autoFilter>
  <mergeCells count="1">
    <mergeCell ref="S4:U4"/>
  </mergeCells>
  <hyperlinks>
    <hyperlink ref="S5" r:id="rId1"/>
    <hyperlink ref="S6" r:id="rId2"/>
    <hyperlink ref="T6" r:id="rId3"/>
    <hyperlink ref="U6" r:id="rId4"/>
    <hyperlink ref="S7" r:id="rId5"/>
    <hyperlink ref="T7" r:id="rId6"/>
    <hyperlink ref="S8" r:id="rId7"/>
    <hyperlink ref="T8" r:id="rId8"/>
    <hyperlink ref="S9" r:id="rId9"/>
    <hyperlink ref="T9" r:id="rId10"/>
    <hyperlink ref="U9" r:id="rId11"/>
    <hyperlink ref="S10" r:id="rId12"/>
    <hyperlink ref="T10" r:id="rId13"/>
    <hyperlink ref="U10" r:id="rId14"/>
    <hyperlink ref="S11" r:id="rId15"/>
    <hyperlink ref="T11" r:id="rId16"/>
    <hyperlink ref="S13" r:id="rId17"/>
    <hyperlink ref="T13" r:id="rId18"/>
    <hyperlink ref="S12" r:id="rId19"/>
    <hyperlink ref="T12" r:id="rId20"/>
    <hyperlink ref="S14" r:id="rId21"/>
    <hyperlink ref="S16" r:id="rId22"/>
    <hyperlink ref="T16" r:id="rId23" location="tab-figures-used"/>
    <hyperlink ref="S17" r:id="rId24"/>
    <hyperlink ref="S18" r:id="rId25"/>
    <hyperlink ref="T18" r:id="rId26"/>
    <hyperlink ref="U13" r:id="rId27"/>
    <hyperlink ref="S15" r:id="rId28"/>
    <hyperlink ref="S19" r:id="rId29"/>
    <hyperlink ref="S20" r:id="rId30"/>
    <hyperlink ref="S22" r:id="rId31"/>
    <hyperlink ref="S23" r:id="rId32"/>
    <hyperlink ref="S25" r:id="rId33"/>
    <hyperlink ref="T25" r:id="rId34"/>
    <hyperlink ref="S24" r:id="rId35"/>
    <hyperlink ref="S28" r:id="rId36"/>
    <hyperlink ref="T28" r:id="rId37"/>
  </hyperlinks>
  <pageMargins left="0.7" right="0.7" top="0.75" bottom="0.75" header="0.3" footer="0.3"/>
  <pageSetup paperSize="9" orientation="portrait" r:id="rId3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I78"/>
  <sheetViews>
    <sheetView zoomScale="80" zoomScaleNormal="80" workbookViewId="0">
      <selection activeCell="D84" sqref="D84"/>
    </sheetView>
  </sheetViews>
  <sheetFormatPr baseColWidth="10" defaultRowHeight="15" x14ac:dyDescent="0.25"/>
  <cols>
    <col min="1" max="1" width="5.7109375" style="1" customWidth="1"/>
    <col min="2" max="2" width="28" style="1" customWidth="1"/>
    <col min="3" max="3" width="46.42578125" style="1" bestFit="1" customWidth="1"/>
    <col min="4" max="4" width="30.7109375" style="1" customWidth="1"/>
    <col min="5" max="5" width="26" style="1" customWidth="1"/>
    <col min="6" max="6" width="28.85546875" style="1" customWidth="1"/>
    <col min="7" max="7" width="20.7109375" style="1" customWidth="1"/>
    <col min="8" max="8" width="20.140625" style="1" customWidth="1"/>
    <col min="9" max="9" width="11.28515625" style="1" hidden="1" customWidth="1"/>
    <col min="10" max="16384" width="11.42578125" style="1"/>
  </cols>
  <sheetData>
    <row r="1" spans="2:8" ht="39.950000000000003" customHeight="1" x14ac:dyDescent="0.25">
      <c r="B1" s="42" t="s">
        <v>160</v>
      </c>
      <c r="C1" s="42"/>
      <c r="D1" s="42"/>
      <c r="E1" s="42"/>
      <c r="F1" s="42"/>
      <c r="G1" s="42"/>
      <c r="H1" s="42"/>
    </row>
    <row r="2" spans="2:8" s="14" customFormat="1" x14ac:dyDescent="0.25"/>
    <row r="3" spans="2:8" s="14" customFormat="1" x14ac:dyDescent="0.25">
      <c r="B3" s="39" t="s">
        <v>162</v>
      </c>
      <c r="C3" s="39"/>
    </row>
    <row r="4" spans="2:8" s="14" customFormat="1" x14ac:dyDescent="0.25">
      <c r="B4" s="40" t="s">
        <v>114</v>
      </c>
      <c r="C4" s="40" t="s">
        <v>125</v>
      </c>
    </row>
    <row r="5" spans="2:8" s="14" customFormat="1" x14ac:dyDescent="0.25">
      <c r="B5" s="158" t="s">
        <v>115</v>
      </c>
      <c r="C5" s="44" t="s">
        <v>32</v>
      </c>
    </row>
    <row r="6" spans="2:8" s="14" customFormat="1" x14ac:dyDescent="0.25">
      <c r="B6" s="158"/>
      <c r="C6" s="44" t="s">
        <v>33</v>
      </c>
    </row>
    <row r="7" spans="2:8" s="14" customFormat="1" x14ac:dyDescent="0.25">
      <c r="B7" s="158"/>
      <c r="C7" s="44" t="s">
        <v>285</v>
      </c>
    </row>
    <row r="8" spans="2:8" s="14" customFormat="1" x14ac:dyDescent="0.25">
      <c r="B8" s="158" t="s">
        <v>116</v>
      </c>
      <c r="C8" s="44" t="s">
        <v>286</v>
      </c>
    </row>
    <row r="9" spans="2:8" s="14" customFormat="1" ht="30" x14ac:dyDescent="0.25">
      <c r="B9" s="158"/>
      <c r="C9" s="44" t="s">
        <v>249</v>
      </c>
    </row>
    <row r="10" spans="2:8" s="14" customFormat="1" x14ac:dyDescent="0.25">
      <c r="B10" s="161" t="s">
        <v>281</v>
      </c>
      <c r="C10" s="162"/>
    </row>
    <row r="11" spans="2:8" s="14" customFormat="1" x14ac:dyDescent="0.25">
      <c r="B11" s="161" t="s">
        <v>287</v>
      </c>
      <c r="C11" s="162" t="s">
        <v>287</v>
      </c>
    </row>
    <row r="12" spans="2:8" s="14" customFormat="1" x14ac:dyDescent="0.25">
      <c r="B12" s="161" t="s">
        <v>282</v>
      </c>
      <c r="C12" s="162"/>
    </row>
    <row r="13" spans="2:8" s="14" customFormat="1" x14ac:dyDescent="0.25">
      <c r="B13" s="161" t="s">
        <v>117</v>
      </c>
      <c r="C13" s="162"/>
    </row>
    <row r="14" spans="2:8" s="14" customFormat="1" x14ac:dyDescent="0.25">
      <c r="B14" s="161" t="s">
        <v>120</v>
      </c>
      <c r="C14" s="162" t="s">
        <v>121</v>
      </c>
    </row>
    <row r="15" spans="2:8" s="14" customFormat="1" x14ac:dyDescent="0.25">
      <c r="B15" s="46" t="s">
        <v>118</v>
      </c>
      <c r="C15" s="44" t="s">
        <v>288</v>
      </c>
    </row>
    <row r="16" spans="2:8" ht="30" customHeight="1" x14ac:dyDescent="0.25">
      <c r="B16" s="158" t="s">
        <v>119</v>
      </c>
      <c r="C16" s="44" t="s">
        <v>122</v>
      </c>
    </row>
    <row r="17" spans="2:9" x14ac:dyDescent="0.25">
      <c r="B17" s="158"/>
      <c r="C17" s="44" t="s">
        <v>123</v>
      </c>
    </row>
    <row r="18" spans="2:9" x14ac:dyDescent="0.25">
      <c r="B18" s="158"/>
      <c r="C18" s="44" t="s">
        <v>124</v>
      </c>
    </row>
    <row r="19" spans="2:9" x14ac:dyDescent="0.25">
      <c r="B19" s="63"/>
      <c r="C19" s="63"/>
    </row>
    <row r="20" spans="2:9" s="14" customFormat="1" x14ac:dyDescent="0.25">
      <c r="B20" s="39" t="s">
        <v>184</v>
      </c>
      <c r="C20" s="39"/>
    </row>
    <row r="21" spans="2:9" s="14" customFormat="1" x14ac:dyDescent="0.25">
      <c r="B21" s="40" t="s">
        <v>93</v>
      </c>
      <c r="C21" s="40" t="s">
        <v>103</v>
      </c>
      <c r="D21" s="1"/>
      <c r="G21" s="1"/>
      <c r="H21" s="1"/>
    </row>
    <row r="22" spans="2:9" ht="15" customHeight="1" x14ac:dyDescent="0.25">
      <c r="B22" s="158" t="s">
        <v>100</v>
      </c>
      <c r="C22" s="21" t="s">
        <v>104</v>
      </c>
    </row>
    <row r="23" spans="2:9" x14ac:dyDescent="0.25">
      <c r="B23" s="158"/>
      <c r="C23" s="21" t="s">
        <v>105</v>
      </c>
    </row>
    <row r="24" spans="2:9" x14ac:dyDescent="0.25">
      <c r="B24" s="158"/>
      <c r="C24" s="21" t="s">
        <v>106</v>
      </c>
      <c r="D24" s="14"/>
    </row>
    <row r="25" spans="2:9" x14ac:dyDescent="0.25">
      <c r="B25" s="158"/>
      <c r="C25" s="21" t="s">
        <v>107</v>
      </c>
      <c r="D25" s="14"/>
    </row>
    <row r="26" spans="2:9" x14ac:dyDescent="0.25">
      <c r="B26" s="158" t="s">
        <v>16</v>
      </c>
      <c r="C26" s="21" t="s">
        <v>51</v>
      </c>
      <c r="D26" s="14"/>
    </row>
    <row r="27" spans="2:9" x14ac:dyDescent="0.25">
      <c r="B27" s="158"/>
      <c r="C27" s="21" t="s">
        <v>108</v>
      </c>
      <c r="D27" s="14"/>
    </row>
    <row r="28" spans="2:9" x14ac:dyDescent="0.25">
      <c r="B28" s="158" t="s">
        <v>18</v>
      </c>
      <c r="C28" s="21" t="s">
        <v>52</v>
      </c>
      <c r="D28" s="14"/>
    </row>
    <row r="29" spans="2:9" x14ac:dyDescent="0.25">
      <c r="B29" s="158"/>
      <c r="C29" s="21" t="s">
        <v>109</v>
      </c>
      <c r="D29" s="14"/>
    </row>
    <row r="31" spans="2:9" x14ac:dyDescent="0.25">
      <c r="B31" s="39" t="s">
        <v>450</v>
      </c>
      <c r="C31" s="39"/>
      <c r="D31" s="39"/>
      <c r="I31" s="13"/>
    </row>
    <row r="32" spans="2:9" x14ac:dyDescent="0.25">
      <c r="B32" s="40" t="s">
        <v>42</v>
      </c>
      <c r="C32" s="168" t="s">
        <v>1</v>
      </c>
      <c r="D32" s="168"/>
      <c r="I32" s="11" t="s">
        <v>48</v>
      </c>
    </row>
    <row r="33" spans="2:9" s="14" customFormat="1" x14ac:dyDescent="0.25">
      <c r="B33" s="94" t="s">
        <v>43</v>
      </c>
      <c r="C33" s="163" t="s">
        <v>322</v>
      </c>
      <c r="D33" s="164"/>
      <c r="I33" s="5">
        <v>5</v>
      </c>
    </row>
    <row r="34" spans="2:9" s="14" customFormat="1" x14ac:dyDescent="0.25">
      <c r="B34" s="94" t="s">
        <v>44</v>
      </c>
      <c r="C34" s="163" t="s">
        <v>323</v>
      </c>
      <c r="D34" s="164"/>
      <c r="I34" s="5">
        <v>4</v>
      </c>
    </row>
    <row r="35" spans="2:9" s="14" customFormat="1" x14ac:dyDescent="0.25">
      <c r="B35" s="94" t="s">
        <v>45</v>
      </c>
      <c r="C35" s="163" t="s">
        <v>324</v>
      </c>
      <c r="D35" s="164"/>
      <c r="I35" s="5">
        <v>3</v>
      </c>
    </row>
    <row r="36" spans="2:9" s="14" customFormat="1" x14ac:dyDescent="0.25">
      <c r="B36" s="94" t="s">
        <v>46</v>
      </c>
      <c r="C36" s="163" t="s">
        <v>325</v>
      </c>
      <c r="D36" s="164"/>
      <c r="I36" s="5">
        <v>2</v>
      </c>
    </row>
    <row r="37" spans="2:9" s="14" customFormat="1" x14ac:dyDescent="0.25">
      <c r="B37" s="94" t="s">
        <v>47</v>
      </c>
      <c r="C37" s="163" t="s">
        <v>326</v>
      </c>
      <c r="D37" s="164"/>
      <c r="I37" s="5">
        <v>1</v>
      </c>
    </row>
    <row r="39" spans="2:9" s="14" customFormat="1" x14ac:dyDescent="0.25">
      <c r="B39" s="39" t="s">
        <v>447</v>
      </c>
      <c r="C39" s="39"/>
      <c r="D39" s="39"/>
      <c r="E39" s="39"/>
      <c r="F39" s="39"/>
      <c r="G39" s="39"/>
      <c r="H39" s="39"/>
      <c r="I39" s="13"/>
    </row>
    <row r="40" spans="2:9" s="14" customFormat="1" x14ac:dyDescent="0.25">
      <c r="B40" s="40" t="s">
        <v>42</v>
      </c>
      <c r="C40" s="40" t="s">
        <v>49</v>
      </c>
      <c r="D40" s="40" t="s">
        <v>53</v>
      </c>
      <c r="E40" s="40" t="s">
        <v>50</v>
      </c>
      <c r="F40" s="40" t="s">
        <v>54</v>
      </c>
      <c r="G40" s="40" t="s">
        <v>51</v>
      </c>
      <c r="H40" s="40" t="s">
        <v>52</v>
      </c>
      <c r="I40" s="11" t="s">
        <v>48</v>
      </c>
    </row>
    <row r="41" spans="2:9" ht="60" x14ac:dyDescent="0.25">
      <c r="B41" s="94" t="s">
        <v>55</v>
      </c>
      <c r="C41" s="93" t="s">
        <v>56</v>
      </c>
      <c r="D41" s="93" t="s">
        <v>57</v>
      </c>
      <c r="E41" s="93" t="s">
        <v>57</v>
      </c>
      <c r="F41" s="93" t="s">
        <v>66</v>
      </c>
      <c r="G41" s="93" t="s">
        <v>67</v>
      </c>
      <c r="H41" s="93" t="s">
        <v>68</v>
      </c>
      <c r="I41" s="5">
        <v>5</v>
      </c>
    </row>
    <row r="42" spans="2:9" ht="75" x14ac:dyDescent="0.25">
      <c r="B42" s="94" t="s">
        <v>58</v>
      </c>
      <c r="C42" s="93" t="s">
        <v>59</v>
      </c>
      <c r="D42" s="93" t="s">
        <v>60</v>
      </c>
      <c r="E42" s="93" t="s">
        <v>60</v>
      </c>
      <c r="F42" s="93" t="s">
        <v>69</v>
      </c>
      <c r="G42" s="93" t="s">
        <v>70</v>
      </c>
      <c r="H42" s="93" t="s">
        <v>71</v>
      </c>
      <c r="I42" s="5">
        <v>4</v>
      </c>
    </row>
    <row r="43" spans="2:9" ht="60" x14ac:dyDescent="0.25">
      <c r="B43" s="94" t="s">
        <v>330</v>
      </c>
      <c r="C43" s="93" t="s">
        <v>332</v>
      </c>
      <c r="D43" s="93" t="s">
        <v>61</v>
      </c>
      <c r="E43" s="93" t="s">
        <v>61</v>
      </c>
      <c r="F43" s="93" t="s">
        <v>72</v>
      </c>
      <c r="G43" s="93" t="s">
        <v>73</v>
      </c>
      <c r="H43" s="93" t="s">
        <v>74</v>
      </c>
      <c r="I43" s="5">
        <v>3</v>
      </c>
    </row>
    <row r="44" spans="2:9" ht="60" x14ac:dyDescent="0.25">
      <c r="B44" s="94" t="s">
        <v>331</v>
      </c>
      <c r="C44" s="93" t="s">
        <v>62</v>
      </c>
      <c r="D44" s="93" t="s">
        <v>63</v>
      </c>
      <c r="E44" s="93" t="s">
        <v>63</v>
      </c>
      <c r="F44" s="93" t="s">
        <v>63</v>
      </c>
      <c r="G44" s="93" t="s">
        <v>75</v>
      </c>
      <c r="H44" s="93" t="s">
        <v>76</v>
      </c>
      <c r="I44" s="5">
        <v>2</v>
      </c>
    </row>
    <row r="45" spans="2:9" ht="60" x14ac:dyDescent="0.25">
      <c r="B45" s="94" t="s">
        <v>333</v>
      </c>
      <c r="C45" s="93" t="s">
        <v>87</v>
      </c>
      <c r="D45" s="93" t="s">
        <v>88</v>
      </c>
      <c r="E45" s="93" t="s">
        <v>88</v>
      </c>
      <c r="F45" s="93" t="s">
        <v>88</v>
      </c>
      <c r="G45" s="93" t="s">
        <v>89</v>
      </c>
      <c r="H45" s="93" t="s">
        <v>90</v>
      </c>
      <c r="I45" s="5">
        <v>1</v>
      </c>
    </row>
    <row r="46" spans="2:9" ht="45" x14ac:dyDescent="0.25">
      <c r="B46" s="94" t="s">
        <v>92</v>
      </c>
      <c r="C46" s="93" t="s">
        <v>64</v>
      </c>
      <c r="D46" s="93" t="s">
        <v>65</v>
      </c>
      <c r="E46" s="93" t="s">
        <v>65</v>
      </c>
      <c r="F46" s="93" t="s">
        <v>65</v>
      </c>
      <c r="G46" s="93" t="s">
        <v>77</v>
      </c>
      <c r="H46" s="93" t="s">
        <v>78</v>
      </c>
      <c r="I46" s="5">
        <v>0</v>
      </c>
    </row>
    <row r="48" spans="2:9" x14ac:dyDescent="0.25">
      <c r="B48" s="39" t="s">
        <v>185</v>
      </c>
      <c r="C48" s="39"/>
      <c r="D48" s="39"/>
      <c r="E48" s="39"/>
      <c r="F48" s="39"/>
      <c r="G48" s="39"/>
      <c r="H48" s="39"/>
    </row>
    <row r="49" spans="1:8" x14ac:dyDescent="0.25">
      <c r="B49" s="160" t="s">
        <v>79</v>
      </c>
      <c r="C49" s="160"/>
      <c r="D49" s="160"/>
      <c r="E49" s="160"/>
      <c r="F49" s="160"/>
      <c r="G49" s="160"/>
      <c r="H49" s="160"/>
    </row>
    <row r="50" spans="1:8" x14ac:dyDescent="0.25">
      <c r="A50" s="159" t="s">
        <v>80</v>
      </c>
      <c r="B50" s="11"/>
      <c r="C50" s="11" t="s">
        <v>92</v>
      </c>
      <c r="D50" s="11" t="s">
        <v>333</v>
      </c>
      <c r="E50" s="11" t="s">
        <v>331</v>
      </c>
      <c r="F50" s="11" t="s">
        <v>330</v>
      </c>
      <c r="G50" s="11" t="s">
        <v>58</v>
      </c>
      <c r="H50" s="11" t="s">
        <v>55</v>
      </c>
    </row>
    <row r="51" spans="1:8" ht="15" customHeight="1" x14ac:dyDescent="0.25">
      <c r="A51" s="159"/>
      <c r="B51" s="11" t="s">
        <v>47</v>
      </c>
      <c r="C51" s="15" t="s">
        <v>92</v>
      </c>
      <c r="D51" s="16" t="s">
        <v>91</v>
      </c>
      <c r="E51" s="16" t="s">
        <v>91</v>
      </c>
      <c r="F51" s="17" t="s">
        <v>85</v>
      </c>
      <c r="G51" s="17" t="s">
        <v>85</v>
      </c>
      <c r="H51" s="18" t="s">
        <v>84</v>
      </c>
    </row>
    <row r="52" spans="1:8" x14ac:dyDescent="0.25">
      <c r="A52" s="159"/>
      <c r="B52" s="11" t="s">
        <v>46</v>
      </c>
      <c r="C52" s="15" t="s">
        <v>92</v>
      </c>
      <c r="D52" s="16" t="s">
        <v>91</v>
      </c>
      <c r="E52" s="17" t="s">
        <v>85</v>
      </c>
      <c r="F52" s="17" t="s">
        <v>85</v>
      </c>
      <c r="G52" s="18" t="s">
        <v>84</v>
      </c>
      <c r="H52" s="19" t="s">
        <v>83</v>
      </c>
    </row>
    <row r="53" spans="1:8" x14ac:dyDescent="0.25">
      <c r="A53" s="159"/>
      <c r="B53" s="11" t="s">
        <v>45</v>
      </c>
      <c r="C53" s="15" t="s">
        <v>92</v>
      </c>
      <c r="D53" s="17" t="s">
        <v>85</v>
      </c>
      <c r="E53" s="17" t="s">
        <v>85</v>
      </c>
      <c r="F53" s="18" t="s">
        <v>84</v>
      </c>
      <c r="G53" s="19" t="s">
        <v>83</v>
      </c>
      <c r="H53" s="19" t="s">
        <v>83</v>
      </c>
    </row>
    <row r="54" spans="1:8" x14ac:dyDescent="0.25">
      <c r="A54" s="159"/>
      <c r="B54" s="11" t="s">
        <v>44</v>
      </c>
      <c r="C54" s="15" t="s">
        <v>92</v>
      </c>
      <c r="D54" s="17" t="s">
        <v>85</v>
      </c>
      <c r="E54" s="18" t="s">
        <v>84</v>
      </c>
      <c r="F54" s="19" t="s">
        <v>83</v>
      </c>
      <c r="G54" s="19" t="s">
        <v>83</v>
      </c>
      <c r="H54" s="20" t="s">
        <v>82</v>
      </c>
    </row>
    <row r="55" spans="1:8" x14ac:dyDescent="0.25">
      <c r="A55" s="159"/>
      <c r="B55" s="11" t="s">
        <v>43</v>
      </c>
      <c r="C55" s="15" t="s">
        <v>92</v>
      </c>
      <c r="D55" s="18" t="s">
        <v>84</v>
      </c>
      <c r="E55" s="19" t="s">
        <v>83</v>
      </c>
      <c r="F55" s="19" t="s">
        <v>83</v>
      </c>
      <c r="G55" s="20" t="s">
        <v>82</v>
      </c>
      <c r="H55" s="20" t="s">
        <v>82</v>
      </c>
    </row>
    <row r="56" spans="1:8" s="14" customFormat="1" x14ac:dyDescent="0.25">
      <c r="A56" s="1"/>
    </row>
    <row r="57" spans="1:8" x14ac:dyDescent="0.25">
      <c r="B57" s="39" t="s">
        <v>452</v>
      </c>
      <c r="C57" s="39"/>
      <c r="D57" s="39"/>
      <c r="E57" s="39"/>
    </row>
    <row r="58" spans="1:8" x14ac:dyDescent="0.25">
      <c r="B58" s="40" t="s">
        <v>9</v>
      </c>
      <c r="C58" s="40" t="s">
        <v>48</v>
      </c>
      <c r="D58" s="168" t="s">
        <v>453</v>
      </c>
      <c r="E58" s="168"/>
    </row>
    <row r="59" spans="1:8" x14ac:dyDescent="0.25">
      <c r="B59" s="165" t="s">
        <v>304</v>
      </c>
      <c r="C59" s="80">
        <v>1</v>
      </c>
      <c r="D59" s="163" t="s">
        <v>454</v>
      </c>
      <c r="E59" s="164"/>
    </row>
    <row r="60" spans="1:8" x14ac:dyDescent="0.25">
      <c r="B60" s="166"/>
      <c r="C60" s="80">
        <v>2</v>
      </c>
      <c r="D60" s="163" t="s">
        <v>489</v>
      </c>
      <c r="E60" s="164"/>
    </row>
    <row r="61" spans="1:8" x14ac:dyDescent="0.25">
      <c r="B61" s="166"/>
      <c r="C61" s="80">
        <v>3</v>
      </c>
      <c r="D61" s="163" t="s">
        <v>490</v>
      </c>
      <c r="E61" s="164"/>
    </row>
    <row r="62" spans="1:8" x14ac:dyDescent="0.25">
      <c r="B62" s="166"/>
      <c r="C62" s="80">
        <v>4</v>
      </c>
      <c r="D62" s="163" t="s">
        <v>491</v>
      </c>
      <c r="E62" s="164"/>
    </row>
    <row r="63" spans="1:8" x14ac:dyDescent="0.25">
      <c r="B63" s="167"/>
      <c r="C63" s="80">
        <v>5</v>
      </c>
      <c r="D63" s="163" t="s">
        <v>455</v>
      </c>
      <c r="E63" s="164"/>
    </row>
    <row r="64" spans="1:8" x14ac:dyDescent="0.25">
      <c r="B64" s="165" t="s">
        <v>327</v>
      </c>
      <c r="C64" s="80">
        <v>1</v>
      </c>
      <c r="D64" s="163" t="s">
        <v>464</v>
      </c>
      <c r="E64" s="164"/>
    </row>
    <row r="65" spans="2:5" x14ac:dyDescent="0.25">
      <c r="B65" s="166"/>
      <c r="C65" s="80">
        <v>2</v>
      </c>
      <c r="D65" s="163" t="s">
        <v>465</v>
      </c>
      <c r="E65" s="164"/>
    </row>
    <row r="66" spans="2:5" x14ac:dyDescent="0.25">
      <c r="B66" s="166"/>
      <c r="C66" s="80">
        <v>3</v>
      </c>
      <c r="D66" s="163" t="s">
        <v>466</v>
      </c>
      <c r="E66" s="164"/>
    </row>
    <row r="67" spans="2:5" x14ac:dyDescent="0.25">
      <c r="B67" s="166"/>
      <c r="C67" s="80">
        <v>4</v>
      </c>
      <c r="D67" s="163" t="s">
        <v>467</v>
      </c>
      <c r="E67" s="164"/>
    </row>
    <row r="68" spans="2:5" x14ac:dyDescent="0.25">
      <c r="B68" s="167"/>
      <c r="C68" s="80">
        <v>5</v>
      </c>
      <c r="D68" s="163" t="s">
        <v>463</v>
      </c>
      <c r="E68" s="164"/>
    </row>
    <row r="69" spans="2:5" x14ac:dyDescent="0.25">
      <c r="B69" s="165" t="s">
        <v>305</v>
      </c>
      <c r="C69" s="80">
        <v>1</v>
      </c>
      <c r="D69" s="163" t="s">
        <v>462</v>
      </c>
      <c r="E69" s="164"/>
    </row>
    <row r="70" spans="2:5" x14ac:dyDescent="0.25">
      <c r="B70" s="166"/>
      <c r="C70" s="80">
        <v>2</v>
      </c>
      <c r="D70" s="163" t="s">
        <v>460</v>
      </c>
      <c r="E70" s="164"/>
    </row>
    <row r="71" spans="2:5" x14ac:dyDescent="0.25">
      <c r="B71" s="166"/>
      <c r="C71" s="80">
        <v>3</v>
      </c>
      <c r="D71" s="163" t="s">
        <v>459</v>
      </c>
      <c r="E71" s="164"/>
    </row>
    <row r="72" spans="2:5" x14ac:dyDescent="0.25">
      <c r="B72" s="166"/>
      <c r="C72" s="80">
        <v>4</v>
      </c>
      <c r="D72" s="163" t="s">
        <v>461</v>
      </c>
      <c r="E72" s="164"/>
    </row>
    <row r="73" spans="2:5" x14ac:dyDescent="0.25">
      <c r="B73" s="167"/>
      <c r="C73" s="80">
        <v>5</v>
      </c>
      <c r="D73" s="163" t="s">
        <v>458</v>
      </c>
      <c r="E73" s="164"/>
    </row>
    <row r="74" spans="2:5" x14ac:dyDescent="0.25">
      <c r="B74" s="165" t="s">
        <v>306</v>
      </c>
      <c r="C74" s="80">
        <v>1</v>
      </c>
      <c r="D74" s="163" t="s">
        <v>456</v>
      </c>
      <c r="E74" s="164"/>
    </row>
    <row r="75" spans="2:5" x14ac:dyDescent="0.25">
      <c r="B75" s="166"/>
      <c r="C75" s="80">
        <v>2</v>
      </c>
      <c r="D75" s="163" t="s">
        <v>468</v>
      </c>
      <c r="E75" s="164"/>
    </row>
    <row r="76" spans="2:5" x14ac:dyDescent="0.25">
      <c r="B76" s="166"/>
      <c r="C76" s="80">
        <v>3</v>
      </c>
      <c r="D76" s="163" t="s">
        <v>469</v>
      </c>
      <c r="E76" s="164"/>
    </row>
    <row r="77" spans="2:5" x14ac:dyDescent="0.25">
      <c r="B77" s="166"/>
      <c r="C77" s="80">
        <v>4</v>
      </c>
      <c r="D77" s="163" t="s">
        <v>470</v>
      </c>
      <c r="E77" s="164"/>
    </row>
    <row r="78" spans="2:5" x14ac:dyDescent="0.25">
      <c r="B78" s="167"/>
      <c r="C78" s="80">
        <v>5</v>
      </c>
      <c r="D78" s="163" t="s">
        <v>457</v>
      </c>
      <c r="E78" s="164"/>
    </row>
  </sheetData>
  <mergeCells count="44">
    <mergeCell ref="C36:D36"/>
    <mergeCell ref="C32:D32"/>
    <mergeCell ref="D59:E59"/>
    <mergeCell ref="D71:E71"/>
    <mergeCell ref="D70:E70"/>
    <mergeCell ref="D60:E60"/>
    <mergeCell ref="D61:E61"/>
    <mergeCell ref="D62:E62"/>
    <mergeCell ref="D63:E63"/>
    <mergeCell ref="D64:E64"/>
    <mergeCell ref="D65:E65"/>
    <mergeCell ref="D66:E66"/>
    <mergeCell ref="D67:E67"/>
    <mergeCell ref="D68:E68"/>
    <mergeCell ref="D69:E69"/>
    <mergeCell ref="B59:B63"/>
    <mergeCell ref="B64:B68"/>
    <mergeCell ref="B69:B73"/>
    <mergeCell ref="B74:B78"/>
    <mergeCell ref="C37:D37"/>
    <mergeCell ref="D72:E72"/>
    <mergeCell ref="D73:E73"/>
    <mergeCell ref="D74:E74"/>
    <mergeCell ref="D75:E75"/>
    <mergeCell ref="D76:E76"/>
    <mergeCell ref="D77:E77"/>
    <mergeCell ref="D78:E78"/>
    <mergeCell ref="D58:E58"/>
    <mergeCell ref="B5:B7"/>
    <mergeCell ref="B22:B25"/>
    <mergeCell ref="B26:B27"/>
    <mergeCell ref="A50:A55"/>
    <mergeCell ref="B49:H49"/>
    <mergeCell ref="B28:B29"/>
    <mergeCell ref="B16:B18"/>
    <mergeCell ref="B8:B9"/>
    <mergeCell ref="B13:C13"/>
    <mergeCell ref="B10:C10"/>
    <mergeCell ref="B14:C14"/>
    <mergeCell ref="B11:C11"/>
    <mergeCell ref="B12:C12"/>
    <mergeCell ref="C33:D33"/>
    <mergeCell ref="C34:D34"/>
    <mergeCell ref="C35:D35"/>
  </mergeCells>
  <conditionalFormatting sqref="H4">
    <cfRule type="cellIs" priority="3" operator="equal">
      <formula>$C$51</formula>
    </cfRule>
    <cfRule type="cellIs" priority="4" operator="equal">
      <formula>$C$51</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B1:H77"/>
  <sheetViews>
    <sheetView zoomScale="85" zoomScaleNormal="85" workbookViewId="0">
      <selection activeCell="B15" sqref="B15"/>
    </sheetView>
  </sheetViews>
  <sheetFormatPr baseColWidth="10" defaultRowHeight="15" x14ac:dyDescent="0.25"/>
  <cols>
    <col min="1" max="1" width="11.42578125" style="1"/>
    <col min="2" max="2" width="32.5703125" style="1" customWidth="1"/>
    <col min="3" max="3" width="36.5703125" style="1" customWidth="1"/>
    <col min="4" max="4" width="37.7109375" style="1" customWidth="1"/>
    <col min="5" max="5" width="20" style="1" customWidth="1"/>
    <col min="6" max="6" width="24.7109375" style="1" customWidth="1"/>
    <col min="7" max="16384" width="11.42578125" style="1"/>
  </cols>
  <sheetData>
    <row r="1" spans="2:6" ht="39.950000000000003" customHeight="1" x14ac:dyDescent="0.25">
      <c r="B1" s="42" t="s">
        <v>229</v>
      </c>
      <c r="C1" s="42"/>
      <c r="D1" s="42"/>
      <c r="E1" s="42" t="str">
        <f>IF(L49='Datos adicionales'!$E$45,'Datos adicionales'!$F$45:$F$48,IF(L49='Datos adicionales'!$E$46,'Datos adicionales'!$F$49:$F$50,IF(L49='Datos adicionales'!$E$47,'Datos adicionales'!$F$51:$F$52,"")))</f>
        <v/>
      </c>
      <c r="F1" s="42"/>
    </row>
    <row r="2" spans="2:6" ht="21" x14ac:dyDescent="0.25">
      <c r="B2" s="41" t="s">
        <v>137</v>
      </c>
      <c r="C2" s="41"/>
      <c r="D2" s="41"/>
      <c r="E2" s="41"/>
      <c r="F2" s="41"/>
    </row>
    <row r="3" spans="2:6" x14ac:dyDescent="0.25">
      <c r="B3" s="14"/>
      <c r="C3" s="14"/>
      <c r="D3" s="14"/>
    </row>
    <row r="4" spans="2:6" x14ac:dyDescent="0.25">
      <c r="B4" s="39" t="s">
        <v>228</v>
      </c>
      <c r="C4" s="14"/>
      <c r="D4" s="14"/>
    </row>
    <row r="5" spans="2:6" x14ac:dyDescent="0.25">
      <c r="B5" s="5" t="s">
        <v>37</v>
      </c>
      <c r="C5" s="14"/>
      <c r="D5" s="14"/>
    </row>
    <row r="6" spans="2:6" x14ac:dyDescent="0.25">
      <c r="B6" s="5" t="s">
        <v>38</v>
      </c>
      <c r="C6" s="14"/>
      <c r="D6" s="14"/>
    </row>
    <row r="7" spans="2:6" x14ac:dyDescent="0.25">
      <c r="B7" s="5" t="s">
        <v>259</v>
      </c>
      <c r="C7" s="14"/>
      <c r="D7" s="14"/>
    </row>
    <row r="8" spans="2:6" x14ac:dyDescent="0.25">
      <c r="B8" s="14"/>
      <c r="C8" s="14"/>
      <c r="D8" s="14"/>
    </row>
    <row r="9" spans="2:6" ht="21" x14ac:dyDescent="0.25">
      <c r="B9" s="41" t="s">
        <v>139</v>
      </c>
      <c r="C9" s="41"/>
      <c r="D9" s="41"/>
      <c r="E9" s="41"/>
      <c r="F9" s="41"/>
    </row>
    <row r="10" spans="2:6" x14ac:dyDescent="0.25">
      <c r="B10" s="14"/>
      <c r="C10" s="14"/>
      <c r="D10" s="14"/>
    </row>
    <row r="11" spans="2:6" x14ac:dyDescent="0.25">
      <c r="B11" s="39" t="s">
        <v>161</v>
      </c>
      <c r="C11" s="14"/>
      <c r="D11" s="14"/>
    </row>
    <row r="12" spans="2:6" ht="30" x14ac:dyDescent="0.25">
      <c r="B12" s="5" t="s">
        <v>497</v>
      </c>
      <c r="C12" s="14"/>
      <c r="D12" s="14"/>
    </row>
    <row r="13" spans="2:6" ht="30" x14ac:dyDescent="0.25">
      <c r="B13" s="5" t="s">
        <v>498</v>
      </c>
      <c r="C13" s="14"/>
      <c r="D13" s="14"/>
    </row>
    <row r="14" spans="2:6" ht="30" x14ac:dyDescent="0.25">
      <c r="B14" s="5" t="s">
        <v>499</v>
      </c>
      <c r="C14" s="14"/>
      <c r="D14" s="14"/>
    </row>
    <row r="15" spans="2:6" x14ac:dyDescent="0.25">
      <c r="B15" s="14"/>
      <c r="C15" s="14"/>
      <c r="D15" s="14"/>
    </row>
    <row r="16" spans="2:6" ht="21" x14ac:dyDescent="0.25">
      <c r="B16" s="41" t="s">
        <v>138</v>
      </c>
      <c r="C16" s="41"/>
      <c r="D16" s="41"/>
      <c r="E16" s="41"/>
      <c r="F16" s="41"/>
    </row>
    <row r="17" spans="2:4" x14ac:dyDescent="0.25">
      <c r="B17" s="14"/>
      <c r="C17" s="14"/>
      <c r="D17" s="14"/>
    </row>
    <row r="18" spans="2:4" x14ac:dyDescent="0.25">
      <c r="B18" s="39" t="s">
        <v>97</v>
      </c>
      <c r="C18" s="39" t="s">
        <v>93</v>
      </c>
      <c r="D18" s="39" t="s">
        <v>101</v>
      </c>
    </row>
    <row r="19" spans="2:4" x14ac:dyDescent="0.25">
      <c r="B19" s="60" t="str">
        <f>C45</f>
        <v>Olas de calor</v>
      </c>
      <c r="C19" s="21" t="s">
        <v>13</v>
      </c>
      <c r="D19" s="21" t="s">
        <v>37</v>
      </c>
    </row>
    <row r="20" spans="2:4" ht="45" x14ac:dyDescent="0.25">
      <c r="B20" s="60" t="str">
        <f t="shared" ref="B20:B32" si="0">C46</f>
        <v>Olas de frío</v>
      </c>
      <c r="C20" s="21" t="s">
        <v>264</v>
      </c>
      <c r="D20" s="21" t="s">
        <v>38</v>
      </c>
    </row>
    <row r="21" spans="2:4" x14ac:dyDescent="0.25">
      <c r="B21" s="60" t="str">
        <f t="shared" si="0"/>
        <v>Temperatura media</v>
      </c>
      <c r="C21" s="21" t="s">
        <v>16</v>
      </c>
      <c r="D21" s="21" t="s">
        <v>259</v>
      </c>
    </row>
    <row r="22" spans="2:4" x14ac:dyDescent="0.25">
      <c r="B22" s="60" t="str">
        <f t="shared" si="0"/>
        <v>Precipitaciones extremas</v>
      </c>
      <c r="C22" s="14"/>
      <c r="D22" s="14"/>
    </row>
    <row r="23" spans="2:4" ht="30" x14ac:dyDescent="0.25">
      <c r="B23" s="60" t="str">
        <f t="shared" si="0"/>
        <v>Cambios estacionales en las precipitaciones medias</v>
      </c>
      <c r="C23" s="14"/>
      <c r="D23" s="14"/>
    </row>
    <row r="24" spans="2:4" x14ac:dyDescent="0.25">
      <c r="B24" s="60" t="str">
        <f t="shared" si="0"/>
        <v>Velocidad del viento</v>
      </c>
      <c r="C24" s="14"/>
      <c r="D24" s="14"/>
    </row>
    <row r="25" spans="2:4" x14ac:dyDescent="0.25">
      <c r="B25" s="60" t="str">
        <f t="shared" si="0"/>
        <v>Nieve</v>
      </c>
      <c r="C25" s="14"/>
      <c r="D25" s="14"/>
    </row>
    <row r="26" spans="2:4" ht="30" x14ac:dyDescent="0.25">
      <c r="B26" s="60" t="str">
        <f t="shared" si="0"/>
        <v>Intensidad y frecuencia de las nieblas</v>
      </c>
      <c r="C26" s="14"/>
      <c r="D26" s="14"/>
    </row>
    <row r="27" spans="2:4" x14ac:dyDescent="0.25">
      <c r="B27" s="60" t="str">
        <f t="shared" si="0"/>
        <v>Oleaje</v>
      </c>
      <c r="C27" s="14"/>
      <c r="D27" s="14"/>
    </row>
    <row r="28" spans="2:4" x14ac:dyDescent="0.25">
      <c r="B28" s="60" t="str">
        <f t="shared" si="0"/>
        <v>Radiación solar incidente</v>
      </c>
      <c r="C28" s="14"/>
      <c r="D28" s="14"/>
    </row>
    <row r="29" spans="2:4" x14ac:dyDescent="0.25">
      <c r="B29" s="60" t="str">
        <f t="shared" si="0"/>
        <v>Evaporación</v>
      </c>
      <c r="C29" s="14"/>
      <c r="D29" s="14"/>
    </row>
    <row r="30" spans="2:4" x14ac:dyDescent="0.25">
      <c r="B30" s="60" t="str">
        <f t="shared" si="0"/>
        <v>Temperatura del mar</v>
      </c>
      <c r="C30" s="14"/>
      <c r="D30" s="14"/>
    </row>
    <row r="31" spans="2:4" x14ac:dyDescent="0.25">
      <c r="B31" s="60" t="str">
        <f t="shared" si="0"/>
        <v>Nivel medio del mar</v>
      </c>
      <c r="C31" s="14"/>
      <c r="D31" s="14"/>
    </row>
    <row r="32" spans="2:4" x14ac:dyDescent="0.25">
      <c r="B32" s="60" t="str">
        <f t="shared" si="0"/>
        <v>Acidificación de los oceanos</v>
      </c>
      <c r="C32" s="14"/>
      <c r="D32" s="14"/>
    </row>
    <row r="34" spans="2:8" s="14" customFormat="1" ht="21" x14ac:dyDescent="0.25">
      <c r="B34" s="41" t="s">
        <v>310</v>
      </c>
      <c r="C34" s="41"/>
      <c r="D34" s="41"/>
      <c r="E34" s="41"/>
      <c r="F34" s="41"/>
      <c r="G34" s="1"/>
      <c r="H34" s="1"/>
    </row>
    <row r="35" spans="2:8" s="14" customFormat="1" x14ac:dyDescent="0.25">
      <c r="E35" s="1"/>
      <c r="F35" s="1"/>
      <c r="G35" s="1"/>
      <c r="H35" s="1"/>
    </row>
    <row r="36" spans="2:8" s="14" customFormat="1" x14ac:dyDescent="0.25">
      <c r="B36" s="39" t="s">
        <v>204</v>
      </c>
      <c r="C36" s="1"/>
      <c r="D36" s="1"/>
      <c r="E36" s="1"/>
      <c r="F36" s="1"/>
      <c r="G36" s="1"/>
      <c r="H36" s="1"/>
    </row>
    <row r="37" spans="2:8" ht="15" customHeight="1" x14ac:dyDescent="0.25">
      <c r="B37" s="46" t="s">
        <v>205</v>
      </c>
    </row>
    <row r="38" spans="2:8" ht="15" customHeight="1" x14ac:dyDescent="0.25">
      <c r="B38" s="46" t="s">
        <v>206</v>
      </c>
    </row>
    <row r="39" spans="2:8" ht="15" customHeight="1" x14ac:dyDescent="0.25">
      <c r="B39" s="46" t="s">
        <v>207</v>
      </c>
    </row>
    <row r="40" spans="2:8" x14ac:dyDescent="0.25">
      <c r="B40" s="46" t="s">
        <v>208</v>
      </c>
    </row>
    <row r="41" spans="2:8" s="14" customFormat="1" x14ac:dyDescent="0.25">
      <c r="E41" s="1"/>
      <c r="F41" s="1"/>
      <c r="G41" s="1"/>
      <c r="H41" s="1"/>
    </row>
    <row r="42" spans="2:8" s="14" customFormat="1" ht="21" x14ac:dyDescent="0.25">
      <c r="B42" s="41" t="s">
        <v>298</v>
      </c>
      <c r="C42" s="41"/>
      <c r="D42" s="41"/>
      <c r="E42" s="41"/>
      <c r="F42" s="41"/>
      <c r="G42" s="1"/>
      <c r="H42" s="1"/>
    </row>
    <row r="43" spans="2:8" s="14" customFormat="1" x14ac:dyDescent="0.25">
      <c r="E43" s="1"/>
      <c r="F43" s="1"/>
      <c r="G43" s="1"/>
      <c r="H43" s="1"/>
    </row>
    <row r="44" spans="2:8" s="14" customFormat="1" x14ac:dyDescent="0.25">
      <c r="B44" s="39" t="s">
        <v>114</v>
      </c>
      <c r="C44" s="39" t="s">
        <v>125</v>
      </c>
      <c r="D44" s="39" t="s">
        <v>36</v>
      </c>
      <c r="E44" s="39" t="s">
        <v>93</v>
      </c>
      <c r="F44" s="39" t="s">
        <v>103</v>
      </c>
      <c r="G44" s="1"/>
      <c r="H44" s="1"/>
    </row>
    <row r="45" spans="2:8" ht="15" customHeight="1" x14ac:dyDescent="0.25">
      <c r="B45" s="46" t="s">
        <v>115</v>
      </c>
      <c r="C45" s="59" t="s">
        <v>32</v>
      </c>
      <c r="D45" s="45" t="s">
        <v>37</v>
      </c>
      <c r="E45" s="46" t="s">
        <v>13</v>
      </c>
      <c r="F45" s="21" t="s">
        <v>104</v>
      </c>
    </row>
    <row r="46" spans="2:8" ht="75" x14ac:dyDescent="0.25">
      <c r="B46" s="46" t="s">
        <v>116</v>
      </c>
      <c r="C46" s="59" t="s">
        <v>33</v>
      </c>
      <c r="D46" s="45" t="s">
        <v>38</v>
      </c>
      <c r="E46" s="46" t="s">
        <v>264</v>
      </c>
      <c r="F46" s="21" t="s">
        <v>105</v>
      </c>
    </row>
    <row r="47" spans="2:8" x14ac:dyDescent="0.25">
      <c r="B47" s="21" t="s">
        <v>117</v>
      </c>
      <c r="C47" s="59" t="s">
        <v>285</v>
      </c>
      <c r="D47" s="14"/>
      <c r="E47" s="46" t="s">
        <v>16</v>
      </c>
      <c r="F47" s="21" t="s">
        <v>106</v>
      </c>
    </row>
    <row r="48" spans="2:8" x14ac:dyDescent="0.25">
      <c r="B48" s="21" t="s">
        <v>120</v>
      </c>
      <c r="C48" s="59" t="s">
        <v>286</v>
      </c>
      <c r="D48" s="14"/>
      <c r="E48" s="14"/>
      <c r="F48" s="21" t="s">
        <v>107</v>
      </c>
    </row>
    <row r="49" spans="2:8" ht="30" x14ac:dyDescent="0.25">
      <c r="B49" s="21" t="s">
        <v>118</v>
      </c>
      <c r="C49" s="59" t="s">
        <v>249</v>
      </c>
      <c r="D49" s="14"/>
      <c r="E49" s="14"/>
      <c r="F49" s="21" t="s">
        <v>51</v>
      </c>
    </row>
    <row r="50" spans="2:8" x14ac:dyDescent="0.25">
      <c r="B50" s="46" t="s">
        <v>119</v>
      </c>
      <c r="C50" s="59" t="s">
        <v>117</v>
      </c>
      <c r="D50" s="14"/>
      <c r="E50" s="14"/>
      <c r="F50" s="21" t="s">
        <v>108</v>
      </c>
    </row>
    <row r="51" spans="2:8" x14ac:dyDescent="0.25">
      <c r="B51" s="62"/>
      <c r="C51" s="60" t="s">
        <v>281</v>
      </c>
      <c r="D51" s="14"/>
      <c r="E51" s="14"/>
      <c r="F51" s="21" t="s">
        <v>52</v>
      </c>
    </row>
    <row r="52" spans="2:8" x14ac:dyDescent="0.25">
      <c r="B52" s="62"/>
      <c r="C52" s="60" t="s">
        <v>287</v>
      </c>
      <c r="D52" s="14"/>
      <c r="E52" s="14"/>
      <c r="F52" s="21" t="s">
        <v>109</v>
      </c>
    </row>
    <row r="53" spans="2:8" x14ac:dyDescent="0.25">
      <c r="B53" s="62"/>
      <c r="C53" s="60" t="s">
        <v>282</v>
      </c>
      <c r="D53" s="14"/>
      <c r="E53" s="14"/>
    </row>
    <row r="54" spans="2:8" x14ac:dyDescent="0.25">
      <c r="C54" s="59" t="s">
        <v>120</v>
      </c>
      <c r="D54" s="14"/>
      <c r="E54" s="14"/>
    </row>
    <row r="55" spans="2:8" x14ac:dyDescent="0.25">
      <c r="C55" s="59" t="s">
        <v>288</v>
      </c>
      <c r="D55" s="14"/>
      <c r="E55" s="14"/>
    </row>
    <row r="56" spans="2:8" x14ac:dyDescent="0.25">
      <c r="B56" s="14"/>
      <c r="C56" s="59" t="s">
        <v>289</v>
      </c>
      <c r="E56" s="14"/>
    </row>
    <row r="57" spans="2:8" s="14" customFormat="1" x14ac:dyDescent="0.25">
      <c r="C57" s="59" t="s">
        <v>290</v>
      </c>
    </row>
    <row r="58" spans="2:8" s="14" customFormat="1" x14ac:dyDescent="0.25">
      <c r="C58" s="59" t="s">
        <v>124</v>
      </c>
    </row>
    <row r="60" spans="2:8" s="14" customFormat="1" ht="21" x14ac:dyDescent="0.25">
      <c r="B60" s="41" t="s">
        <v>309</v>
      </c>
      <c r="C60" s="41"/>
      <c r="D60" s="41"/>
      <c r="E60" s="41"/>
      <c r="F60" s="41"/>
      <c r="G60" s="1"/>
      <c r="H60" s="1"/>
    </row>
    <row r="62" spans="2:8" x14ac:dyDescent="0.25">
      <c r="B62" s="39" t="s">
        <v>303</v>
      </c>
      <c r="C62" s="39" t="s">
        <v>341</v>
      </c>
      <c r="D62" s="39" t="s">
        <v>416</v>
      </c>
      <c r="E62" s="39" t="s">
        <v>485</v>
      </c>
    </row>
    <row r="63" spans="2:8" x14ac:dyDescent="0.25">
      <c r="B63" s="46" t="s">
        <v>37</v>
      </c>
      <c r="C63" s="46">
        <v>1</v>
      </c>
      <c r="D63" s="73" t="s">
        <v>336</v>
      </c>
      <c r="E63" s="46" t="s">
        <v>492</v>
      </c>
    </row>
    <row r="64" spans="2:8" x14ac:dyDescent="0.25">
      <c r="B64" s="46" t="s">
        <v>38</v>
      </c>
      <c r="C64" s="46">
        <v>2</v>
      </c>
      <c r="D64" s="73" t="s">
        <v>32</v>
      </c>
      <c r="E64" s="46" t="s">
        <v>493</v>
      </c>
    </row>
    <row r="65" spans="3:5" x14ac:dyDescent="0.25">
      <c r="C65" s="46">
        <v>3</v>
      </c>
      <c r="D65" s="73" t="s">
        <v>33</v>
      </c>
      <c r="E65" s="46" t="s">
        <v>486</v>
      </c>
    </row>
    <row r="66" spans="3:5" x14ac:dyDescent="0.25">
      <c r="C66" s="46">
        <v>4</v>
      </c>
      <c r="D66" s="73" t="s">
        <v>285</v>
      </c>
      <c r="E66" s="46" t="s">
        <v>487</v>
      </c>
    </row>
    <row r="67" spans="3:5" x14ac:dyDescent="0.25">
      <c r="C67" s="46">
        <v>5</v>
      </c>
      <c r="D67" s="73" t="s">
        <v>286</v>
      </c>
      <c r="E67" s="46" t="s">
        <v>488</v>
      </c>
    </row>
    <row r="68" spans="3:5" ht="30" x14ac:dyDescent="0.25">
      <c r="D68" s="73" t="s">
        <v>249</v>
      </c>
    </row>
    <row r="69" spans="3:5" x14ac:dyDescent="0.25">
      <c r="D69" s="73" t="s">
        <v>117</v>
      </c>
    </row>
    <row r="70" spans="3:5" x14ac:dyDescent="0.25">
      <c r="D70" s="73" t="s">
        <v>281</v>
      </c>
    </row>
    <row r="71" spans="3:5" x14ac:dyDescent="0.25">
      <c r="D71" s="73" t="s">
        <v>287</v>
      </c>
    </row>
    <row r="72" spans="3:5" x14ac:dyDescent="0.25">
      <c r="D72" s="73" t="s">
        <v>282</v>
      </c>
    </row>
    <row r="73" spans="3:5" x14ac:dyDescent="0.25">
      <c r="D73" s="73" t="s">
        <v>120</v>
      </c>
    </row>
    <row r="74" spans="3:5" x14ac:dyDescent="0.25">
      <c r="D74" s="73" t="s">
        <v>288</v>
      </c>
    </row>
    <row r="75" spans="3:5" x14ac:dyDescent="0.25">
      <c r="D75" s="73" t="s">
        <v>289</v>
      </c>
    </row>
    <row r="76" spans="3:5" x14ac:dyDescent="0.25">
      <c r="D76" s="73" t="s">
        <v>290</v>
      </c>
    </row>
    <row r="77" spans="3:5" x14ac:dyDescent="0.25">
      <c r="D77" s="73" t="s">
        <v>124</v>
      </c>
    </row>
  </sheetData>
  <conditionalFormatting sqref="H17:H34">
    <cfRule type="cellIs" priority="1" operator="equal">
      <formula>$B$7</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2" operator="equal" id="{07F089B9-AD21-43FA-96FC-E3D9B59BC35F}">
            <xm:f>Tablas!$C$51</xm:f>
            <x14:dxf/>
          </x14:cfRule>
          <x14:cfRule type="cellIs" priority="3" operator="equal" id="{DF8AF3C8-108F-4471-B187-892347CE7549}">
            <xm:f>Tablas!$C$51</xm:f>
            <x14:dxf/>
          </x14:cfRule>
          <xm:sqref>H57:H58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B1:C19"/>
  <sheetViews>
    <sheetView tabSelected="1" workbookViewId="0">
      <selection activeCell="B12" sqref="B12"/>
    </sheetView>
  </sheetViews>
  <sheetFormatPr baseColWidth="10" defaultRowHeight="15" x14ac:dyDescent="0.25"/>
  <cols>
    <col min="1" max="1" width="11.42578125" style="1"/>
    <col min="2" max="2" width="30.5703125" style="1" customWidth="1"/>
    <col min="3" max="3" width="76" style="1" customWidth="1"/>
    <col min="4" max="16384" width="11.42578125" style="1"/>
  </cols>
  <sheetData>
    <row r="1" spans="2:3" ht="39.950000000000003" customHeight="1" x14ac:dyDescent="0.25">
      <c r="B1" s="42" t="s">
        <v>130</v>
      </c>
      <c r="C1" s="42"/>
    </row>
    <row r="2" spans="2:3" ht="24.95" customHeight="1" x14ac:dyDescent="0.25">
      <c r="B2" s="41" t="s">
        <v>252</v>
      </c>
      <c r="C2" s="41"/>
    </row>
    <row r="4" spans="2:3" x14ac:dyDescent="0.25">
      <c r="B4" s="39" t="s">
        <v>473</v>
      </c>
      <c r="C4" s="39"/>
    </row>
    <row r="5" spans="2:3" x14ac:dyDescent="0.25">
      <c r="B5" s="53" t="s">
        <v>474</v>
      </c>
      <c r="C5" s="81"/>
    </row>
    <row r="6" spans="2:3" x14ac:dyDescent="0.25">
      <c r="B6" s="53" t="s">
        <v>253</v>
      </c>
      <c r="C6" s="81"/>
    </row>
    <row r="7" spans="2:3" x14ac:dyDescent="0.25">
      <c r="B7" s="53" t="s">
        <v>227</v>
      </c>
      <c r="C7" s="81"/>
    </row>
    <row r="8" spans="2:3" x14ac:dyDescent="0.25">
      <c r="B8" s="53" t="s">
        <v>475</v>
      </c>
      <c r="C8" s="81"/>
    </row>
    <row r="9" spans="2:3" x14ac:dyDescent="0.25">
      <c r="B9" s="53" t="s">
        <v>476</v>
      </c>
      <c r="C9" s="81"/>
    </row>
    <row r="10" spans="2:3" x14ac:dyDescent="0.25">
      <c r="B10" s="53" t="s">
        <v>477</v>
      </c>
      <c r="C10" s="81"/>
    </row>
    <row r="12" spans="2:3" x14ac:dyDescent="0.25">
      <c r="B12" s="39" t="s">
        <v>500</v>
      </c>
      <c r="C12" s="39"/>
    </row>
    <row r="13" spans="2:3" x14ac:dyDescent="0.25">
      <c r="B13" s="53" t="s">
        <v>254</v>
      </c>
      <c r="C13" s="81"/>
    </row>
    <row r="14" spans="2:3" x14ac:dyDescent="0.25">
      <c r="B14" s="53" t="s">
        <v>258</v>
      </c>
      <c r="C14" s="81"/>
    </row>
    <row r="15" spans="2:3" x14ac:dyDescent="0.25">
      <c r="B15" s="53" t="s">
        <v>255</v>
      </c>
      <c r="C15" s="81"/>
    </row>
    <row r="16" spans="2:3" x14ac:dyDescent="0.25">
      <c r="B16" s="53" t="s">
        <v>256</v>
      </c>
      <c r="C16" s="81"/>
    </row>
    <row r="18" spans="2:3" x14ac:dyDescent="0.25">
      <c r="B18" s="39" t="s">
        <v>257</v>
      </c>
      <c r="C18" s="39"/>
    </row>
    <row r="19" spans="2:3" x14ac:dyDescent="0.25">
      <c r="B19" s="53" t="s">
        <v>257</v>
      </c>
      <c r="C19" s="81"/>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B1:G85"/>
  <sheetViews>
    <sheetView zoomScale="70" zoomScaleNormal="70" workbookViewId="0"/>
  </sheetViews>
  <sheetFormatPr baseColWidth="10" defaultRowHeight="15" x14ac:dyDescent="0.25"/>
  <cols>
    <col min="1" max="1" width="5.7109375" style="1" customWidth="1"/>
    <col min="2" max="2" width="48.42578125" style="1" customWidth="1"/>
    <col min="3" max="3" width="32.140625" style="1" customWidth="1"/>
    <col min="4" max="4" width="42.28515625" style="1" customWidth="1"/>
    <col min="5" max="5" width="28" style="1" customWidth="1"/>
    <col min="6" max="6" width="54.5703125" style="1" bestFit="1" customWidth="1"/>
    <col min="7" max="7" width="30.140625" style="1" customWidth="1"/>
    <col min="8" max="9" width="20.85546875" style="1" customWidth="1"/>
    <col min="10" max="16384" width="11.42578125" style="1"/>
  </cols>
  <sheetData>
    <row r="1" spans="2:7" ht="39.950000000000003" customHeight="1" x14ac:dyDescent="0.25">
      <c r="B1" s="42" t="s">
        <v>292</v>
      </c>
      <c r="C1" s="42"/>
      <c r="D1" s="3"/>
      <c r="E1" s="3"/>
      <c r="F1" s="3"/>
      <c r="G1" s="3"/>
    </row>
    <row r="2" spans="2:7" ht="24.95" customHeight="1" x14ac:dyDescent="0.25">
      <c r="B2" s="41" t="s">
        <v>136</v>
      </c>
      <c r="C2" s="41"/>
      <c r="D2" s="38"/>
      <c r="E2" s="38"/>
      <c r="F2" s="38"/>
      <c r="G2" s="38"/>
    </row>
    <row r="3" spans="2:7" x14ac:dyDescent="0.25">
      <c r="B3" s="104"/>
      <c r="C3" s="104"/>
      <c r="D3" s="104"/>
      <c r="E3" s="104"/>
      <c r="F3" s="104"/>
      <c r="G3" s="104"/>
    </row>
    <row r="4" spans="2:7" ht="50.25" customHeight="1" x14ac:dyDescent="0.25">
      <c r="B4" s="104" t="s">
        <v>126</v>
      </c>
      <c r="C4" s="104"/>
      <c r="D4" s="104"/>
      <c r="E4" s="104"/>
      <c r="F4" s="104"/>
      <c r="G4" s="104"/>
    </row>
    <row r="5" spans="2:7" ht="26.25" customHeight="1" x14ac:dyDescent="0.25">
      <c r="B5" s="104" t="s">
        <v>127</v>
      </c>
      <c r="C5" s="104"/>
      <c r="D5" s="104"/>
      <c r="E5" s="104"/>
      <c r="F5" s="104"/>
      <c r="G5" s="104"/>
    </row>
    <row r="6" spans="2:7" x14ac:dyDescent="0.25">
      <c r="B6" s="104"/>
      <c r="C6" s="104"/>
      <c r="D6" s="104"/>
      <c r="E6" s="104"/>
      <c r="F6" s="104"/>
      <c r="G6" s="104"/>
    </row>
    <row r="8" spans="2:7" x14ac:dyDescent="0.25">
      <c r="B8" s="108" t="s">
        <v>319</v>
      </c>
      <c r="C8" s="109"/>
      <c r="D8" s="105"/>
      <c r="E8" s="106"/>
      <c r="F8" s="106"/>
      <c r="G8" s="107"/>
    </row>
    <row r="9" spans="2:7" x14ac:dyDescent="0.25">
      <c r="B9" s="108" t="s">
        <v>5</v>
      </c>
      <c r="C9" s="109"/>
      <c r="D9" s="105"/>
      <c r="E9" s="106"/>
      <c r="F9" s="106"/>
      <c r="G9" s="107"/>
    </row>
    <row r="10" spans="2:7" x14ac:dyDescent="0.25">
      <c r="B10" s="108" t="s">
        <v>227</v>
      </c>
      <c r="C10" s="109"/>
      <c r="D10" s="105"/>
      <c r="E10" s="106"/>
      <c r="F10" s="106"/>
      <c r="G10" s="107"/>
    </row>
    <row r="11" spans="2:7" x14ac:dyDescent="0.25">
      <c r="B11" s="108" t="s">
        <v>6</v>
      </c>
      <c r="C11" s="109"/>
      <c r="D11" s="105"/>
      <c r="E11" s="106"/>
      <c r="F11" s="106"/>
      <c r="G11" s="107"/>
    </row>
    <row r="12" spans="2:7" x14ac:dyDescent="0.25">
      <c r="B12" s="108" t="s">
        <v>7</v>
      </c>
      <c r="C12" s="109"/>
      <c r="D12" s="105"/>
      <c r="E12" s="106"/>
      <c r="F12" s="106"/>
      <c r="G12" s="107"/>
    </row>
    <row r="14" spans="2:7" ht="24.95" customHeight="1" x14ac:dyDescent="0.25">
      <c r="B14" s="41" t="s">
        <v>137</v>
      </c>
      <c r="C14" s="41"/>
      <c r="D14" s="38"/>
      <c r="E14" s="38"/>
      <c r="F14" s="38"/>
      <c r="G14" s="38"/>
    </row>
    <row r="15" spans="2:7" x14ac:dyDescent="0.25">
      <c r="B15" s="104"/>
      <c r="C15" s="104"/>
      <c r="D15" s="104"/>
      <c r="E15" s="104"/>
      <c r="F15" s="104"/>
      <c r="G15" s="104"/>
    </row>
    <row r="16" spans="2:7" ht="24.75" customHeight="1" x14ac:dyDescent="0.25">
      <c r="B16" s="104" t="s">
        <v>128</v>
      </c>
      <c r="C16" s="104"/>
      <c r="D16" s="104"/>
      <c r="E16" s="104"/>
      <c r="F16" s="104"/>
      <c r="G16" s="104"/>
    </row>
    <row r="17" spans="2:7" ht="25.5" customHeight="1" x14ac:dyDescent="0.25">
      <c r="B17" s="104" t="s">
        <v>262</v>
      </c>
      <c r="C17" s="104"/>
      <c r="D17" s="104"/>
      <c r="E17" s="104"/>
      <c r="F17" s="104"/>
      <c r="G17" s="104"/>
    </row>
    <row r="18" spans="2:7" ht="19.5" customHeight="1" x14ac:dyDescent="0.25">
      <c r="B18" s="104" t="s">
        <v>129</v>
      </c>
      <c r="C18" s="104"/>
      <c r="D18" s="104"/>
      <c r="E18" s="104"/>
      <c r="F18" s="104"/>
      <c r="G18" s="104"/>
    </row>
    <row r="19" spans="2:7" ht="42.75" customHeight="1" x14ac:dyDescent="0.25">
      <c r="B19" s="104" t="s">
        <v>261</v>
      </c>
      <c r="C19" s="104"/>
      <c r="D19" s="104"/>
      <c r="E19" s="104"/>
      <c r="F19" s="104"/>
      <c r="G19" s="104"/>
    </row>
    <row r="20" spans="2:7" ht="42.75" customHeight="1" x14ac:dyDescent="0.25">
      <c r="B20" s="104" t="s">
        <v>265</v>
      </c>
      <c r="C20" s="104"/>
      <c r="D20" s="104"/>
      <c r="E20" s="104"/>
      <c r="F20" s="104"/>
      <c r="G20" s="104"/>
    </row>
    <row r="21" spans="2:7" ht="39.75" customHeight="1" x14ac:dyDescent="0.25">
      <c r="B21" s="119" t="s">
        <v>263</v>
      </c>
      <c r="C21" s="104"/>
      <c r="D21" s="104"/>
      <c r="E21" s="104"/>
      <c r="F21" s="104"/>
      <c r="G21" s="104"/>
    </row>
    <row r="22" spans="2:7" ht="52.5" customHeight="1" x14ac:dyDescent="0.25">
      <c r="B22" s="104" t="s">
        <v>225</v>
      </c>
      <c r="C22" s="104"/>
      <c r="D22" s="104"/>
      <c r="E22" s="104"/>
      <c r="F22" s="104"/>
      <c r="G22" s="104"/>
    </row>
    <row r="23" spans="2:7" ht="30.75" customHeight="1" x14ac:dyDescent="0.25">
      <c r="B23" s="104" t="s">
        <v>196</v>
      </c>
      <c r="C23" s="104"/>
      <c r="D23" s="104"/>
      <c r="E23" s="104"/>
      <c r="F23" s="104"/>
      <c r="G23" s="104"/>
    </row>
    <row r="24" spans="2:7" x14ac:dyDescent="0.25">
      <c r="B24" s="104"/>
      <c r="C24" s="104"/>
      <c r="D24" s="104"/>
      <c r="E24" s="104"/>
      <c r="F24" s="104"/>
      <c r="G24" s="104"/>
    </row>
    <row r="25" spans="2:7" ht="14.25" customHeight="1" x14ac:dyDescent="0.25"/>
    <row r="26" spans="2:7" x14ac:dyDescent="0.25">
      <c r="B26" s="39" t="s">
        <v>13</v>
      </c>
      <c r="C26" s="39"/>
      <c r="D26" s="39"/>
      <c r="E26" s="39"/>
      <c r="F26" s="39"/>
      <c r="G26" s="39"/>
    </row>
    <row r="27" spans="2:7" x14ac:dyDescent="0.25">
      <c r="B27" s="40" t="s">
        <v>14</v>
      </c>
      <c r="C27" s="40" t="s">
        <v>228</v>
      </c>
      <c r="D27" s="40" t="s">
        <v>8</v>
      </c>
      <c r="E27" s="40"/>
      <c r="F27" s="40"/>
      <c r="G27" s="40"/>
    </row>
    <row r="28" spans="2:7" s="8" customFormat="1" x14ac:dyDescent="0.25">
      <c r="B28" s="6" t="s">
        <v>271</v>
      </c>
      <c r="C28" s="81"/>
      <c r="D28" s="105"/>
      <c r="E28" s="106"/>
      <c r="F28" s="106"/>
      <c r="G28" s="107"/>
    </row>
    <row r="29" spans="2:7" s="8" customFormat="1" x14ac:dyDescent="0.25">
      <c r="B29" s="6" t="s">
        <v>15</v>
      </c>
      <c r="C29" s="81"/>
      <c r="D29" s="105"/>
      <c r="E29" s="106"/>
      <c r="F29" s="106"/>
      <c r="G29" s="107"/>
    </row>
    <row r="30" spans="2:7" s="8" customFormat="1" x14ac:dyDescent="0.25">
      <c r="B30" s="85" t="s">
        <v>260</v>
      </c>
      <c r="C30" s="81"/>
      <c r="D30" s="105"/>
      <c r="E30" s="106"/>
      <c r="F30" s="106"/>
      <c r="G30" s="107"/>
    </row>
    <row r="31" spans="2:7" s="8" customFormat="1" x14ac:dyDescent="0.25">
      <c r="B31" s="98" t="s">
        <v>17</v>
      </c>
      <c r="C31" s="82"/>
      <c r="D31" s="116"/>
      <c r="E31" s="117"/>
      <c r="F31" s="117"/>
      <c r="G31" s="118"/>
    </row>
    <row r="33" spans="2:7" x14ac:dyDescent="0.25">
      <c r="B33" s="39" t="s">
        <v>264</v>
      </c>
      <c r="C33" s="39"/>
      <c r="D33" s="39"/>
      <c r="E33" s="39"/>
      <c r="F33" s="39"/>
      <c r="G33" s="39"/>
    </row>
    <row r="34" spans="2:7" x14ac:dyDescent="0.25">
      <c r="B34" s="40" t="s">
        <v>14</v>
      </c>
      <c r="C34" s="40" t="s">
        <v>228</v>
      </c>
      <c r="D34" s="40" t="s">
        <v>8</v>
      </c>
      <c r="E34" s="40"/>
      <c r="F34" s="40"/>
      <c r="G34" s="40"/>
    </row>
    <row r="35" spans="2:7" s="8" customFormat="1" x14ac:dyDescent="0.25">
      <c r="B35" s="6" t="s">
        <v>269</v>
      </c>
      <c r="C35" s="81"/>
      <c r="D35" s="105"/>
      <c r="E35" s="106"/>
      <c r="F35" s="106"/>
      <c r="G35" s="107"/>
    </row>
    <row r="36" spans="2:7" s="8" customFormat="1" x14ac:dyDescent="0.25">
      <c r="B36" s="6" t="s">
        <v>267</v>
      </c>
      <c r="C36" s="81"/>
      <c r="D36" s="105"/>
      <c r="E36" s="106"/>
      <c r="F36" s="106"/>
      <c r="G36" s="107"/>
    </row>
    <row r="37" spans="2:7" s="8" customFormat="1" x14ac:dyDescent="0.25">
      <c r="B37" s="85" t="s">
        <v>268</v>
      </c>
      <c r="C37" s="81"/>
      <c r="D37" s="105"/>
      <c r="E37" s="106"/>
      <c r="F37" s="106"/>
      <c r="G37" s="107"/>
    </row>
    <row r="38" spans="2:7" s="8" customFormat="1" x14ac:dyDescent="0.25">
      <c r="B38" s="98" t="s">
        <v>17</v>
      </c>
      <c r="C38" s="82"/>
      <c r="D38" s="116"/>
      <c r="E38" s="117"/>
      <c r="F38" s="117"/>
      <c r="G38" s="118"/>
    </row>
    <row r="40" spans="2:7" x14ac:dyDescent="0.25">
      <c r="B40" s="39" t="s">
        <v>16</v>
      </c>
      <c r="C40" s="39"/>
      <c r="D40" s="39"/>
      <c r="E40" s="39"/>
      <c r="F40" s="39"/>
      <c r="G40" s="39"/>
    </row>
    <row r="41" spans="2:7" x14ac:dyDescent="0.25">
      <c r="B41" s="40" t="s">
        <v>14</v>
      </c>
      <c r="C41" s="40" t="s">
        <v>228</v>
      </c>
      <c r="D41" s="40" t="s">
        <v>8</v>
      </c>
      <c r="E41" s="40"/>
      <c r="F41" s="40"/>
      <c r="G41" s="40"/>
    </row>
    <row r="42" spans="2:7" s="8" customFormat="1" x14ac:dyDescent="0.25">
      <c r="B42" s="6" t="s">
        <v>272</v>
      </c>
      <c r="C42" s="81"/>
      <c r="D42" s="105"/>
      <c r="E42" s="106"/>
      <c r="F42" s="106"/>
      <c r="G42" s="107"/>
    </row>
    <row r="43" spans="2:7" s="8" customFormat="1" x14ac:dyDescent="0.25">
      <c r="B43" s="6" t="s">
        <v>52</v>
      </c>
      <c r="C43" s="81"/>
      <c r="D43" s="105"/>
      <c r="E43" s="106"/>
      <c r="F43" s="106"/>
      <c r="G43" s="107"/>
    </row>
    <row r="44" spans="2:7" s="8" customFormat="1" x14ac:dyDescent="0.25">
      <c r="B44" s="6" t="s">
        <v>266</v>
      </c>
      <c r="C44" s="81"/>
      <c r="D44" s="105"/>
      <c r="E44" s="106"/>
      <c r="F44" s="106"/>
      <c r="G44" s="107"/>
    </row>
    <row r="45" spans="2:7" s="8" customFormat="1" x14ac:dyDescent="0.25">
      <c r="B45" s="85" t="s">
        <v>270</v>
      </c>
      <c r="C45" s="81"/>
      <c r="D45" s="105"/>
      <c r="E45" s="106"/>
      <c r="F45" s="106"/>
      <c r="G45" s="107"/>
    </row>
    <row r="46" spans="2:7" s="8" customFormat="1" x14ac:dyDescent="0.25">
      <c r="B46" s="98" t="s">
        <v>17</v>
      </c>
      <c r="C46" s="82"/>
      <c r="D46" s="116"/>
      <c r="E46" s="117"/>
      <c r="F46" s="117"/>
      <c r="G46" s="118"/>
    </row>
    <row r="48" spans="2:7" ht="21" x14ac:dyDescent="0.25">
      <c r="B48" s="41" t="s">
        <v>238</v>
      </c>
      <c r="C48" s="41"/>
      <c r="D48" s="38"/>
      <c r="E48" s="38"/>
      <c r="F48" s="38"/>
      <c r="G48" s="38"/>
    </row>
    <row r="49" spans="2:7" x14ac:dyDescent="0.25">
      <c r="B49" s="104"/>
      <c r="C49" s="104"/>
      <c r="D49" s="104"/>
      <c r="E49" s="104"/>
      <c r="F49" s="104"/>
      <c r="G49" s="104"/>
    </row>
    <row r="50" spans="2:7" ht="25.5" customHeight="1" x14ac:dyDescent="0.25">
      <c r="B50" s="104" t="s">
        <v>278</v>
      </c>
      <c r="C50" s="104"/>
      <c r="D50" s="104"/>
      <c r="E50" s="104"/>
      <c r="F50" s="104"/>
      <c r="G50" s="104"/>
    </row>
    <row r="51" spans="2:7" ht="26.25" customHeight="1" x14ac:dyDescent="0.25">
      <c r="B51" s="104" t="s">
        <v>240</v>
      </c>
      <c r="C51" s="104"/>
      <c r="D51" s="104"/>
      <c r="E51" s="104"/>
      <c r="F51" s="104"/>
      <c r="G51" s="104"/>
    </row>
    <row r="52" spans="2:7" x14ac:dyDescent="0.25">
      <c r="B52" s="104"/>
      <c r="C52" s="104"/>
      <c r="D52" s="104"/>
      <c r="E52" s="104"/>
      <c r="F52" s="104"/>
      <c r="G52" s="104"/>
    </row>
    <row r="54" spans="2:7" x14ac:dyDescent="0.25">
      <c r="B54" s="39" t="s">
        <v>9</v>
      </c>
      <c r="C54" s="39" t="s">
        <v>10</v>
      </c>
      <c r="D54" s="39" t="s">
        <v>350</v>
      </c>
      <c r="E54" s="39" t="s">
        <v>348</v>
      </c>
      <c r="F54" s="39" t="s">
        <v>351</v>
      </c>
      <c r="G54" s="39" t="s">
        <v>277</v>
      </c>
    </row>
    <row r="55" spans="2:7" x14ac:dyDescent="0.25">
      <c r="B55" s="126" t="s">
        <v>349</v>
      </c>
      <c r="C55" s="129" t="s">
        <v>274</v>
      </c>
      <c r="D55" s="123"/>
      <c r="E55" s="120"/>
      <c r="F55" s="83" t="s">
        <v>352</v>
      </c>
      <c r="G55" s="83"/>
    </row>
    <row r="56" spans="2:7" x14ac:dyDescent="0.25">
      <c r="B56" s="127"/>
      <c r="C56" s="130"/>
      <c r="D56" s="124"/>
      <c r="E56" s="121"/>
      <c r="F56" s="83" t="s">
        <v>352</v>
      </c>
      <c r="G56" s="83"/>
    </row>
    <row r="57" spans="2:7" x14ac:dyDescent="0.25">
      <c r="B57" s="127"/>
      <c r="C57" s="130"/>
      <c r="D57" s="124"/>
      <c r="E57" s="121"/>
      <c r="F57" s="83" t="s">
        <v>352</v>
      </c>
      <c r="G57" s="83"/>
    </row>
    <row r="58" spans="2:7" x14ac:dyDescent="0.25">
      <c r="B58" s="127"/>
      <c r="C58" s="130"/>
      <c r="D58" s="124"/>
      <c r="E58" s="121"/>
      <c r="F58" s="83" t="s">
        <v>352</v>
      </c>
      <c r="G58" s="83"/>
    </row>
    <row r="59" spans="2:7" x14ac:dyDescent="0.25">
      <c r="B59" s="128"/>
      <c r="C59" s="131"/>
      <c r="D59" s="125"/>
      <c r="E59" s="122"/>
      <c r="F59" s="83" t="s">
        <v>352</v>
      </c>
      <c r="G59" s="83"/>
    </row>
    <row r="60" spans="2:7" x14ac:dyDescent="0.25">
      <c r="B60" s="126" t="s">
        <v>478</v>
      </c>
      <c r="C60" s="129" t="s">
        <v>444</v>
      </c>
      <c r="D60" s="123"/>
      <c r="E60" s="120"/>
      <c r="F60" s="83" t="s">
        <v>352</v>
      </c>
      <c r="G60" s="84"/>
    </row>
    <row r="61" spans="2:7" x14ac:dyDescent="0.25">
      <c r="B61" s="127"/>
      <c r="C61" s="130"/>
      <c r="D61" s="124"/>
      <c r="E61" s="121"/>
      <c r="F61" s="83" t="s">
        <v>352</v>
      </c>
      <c r="G61" s="84"/>
    </row>
    <row r="62" spans="2:7" x14ac:dyDescent="0.25">
      <c r="B62" s="127"/>
      <c r="C62" s="130"/>
      <c r="D62" s="124"/>
      <c r="E62" s="121"/>
      <c r="F62" s="83" t="s">
        <v>352</v>
      </c>
      <c r="G62" s="84"/>
    </row>
    <row r="63" spans="2:7" x14ac:dyDescent="0.25">
      <c r="B63" s="127"/>
      <c r="C63" s="130"/>
      <c r="D63" s="124"/>
      <c r="E63" s="121"/>
      <c r="F63" s="83" t="s">
        <v>352</v>
      </c>
      <c r="G63" s="84"/>
    </row>
    <row r="64" spans="2:7" x14ac:dyDescent="0.25">
      <c r="B64" s="128"/>
      <c r="C64" s="131"/>
      <c r="D64" s="125"/>
      <c r="E64" s="122"/>
      <c r="F64" s="83" t="s">
        <v>352</v>
      </c>
      <c r="G64" s="84"/>
    </row>
    <row r="65" spans="2:7" x14ac:dyDescent="0.25">
      <c r="B65" s="126" t="s">
        <v>320</v>
      </c>
      <c r="C65" s="129" t="s">
        <v>445</v>
      </c>
      <c r="D65" s="123"/>
      <c r="E65" s="120"/>
      <c r="F65" s="83" t="s">
        <v>352</v>
      </c>
      <c r="G65" s="84"/>
    </row>
    <row r="66" spans="2:7" x14ac:dyDescent="0.25">
      <c r="B66" s="127"/>
      <c r="C66" s="130"/>
      <c r="D66" s="124"/>
      <c r="E66" s="121"/>
      <c r="F66" s="83" t="s">
        <v>352</v>
      </c>
      <c r="G66" s="84"/>
    </row>
    <row r="67" spans="2:7" x14ac:dyDescent="0.25">
      <c r="B67" s="127"/>
      <c r="C67" s="130"/>
      <c r="D67" s="124"/>
      <c r="E67" s="121"/>
      <c r="F67" s="83" t="s">
        <v>352</v>
      </c>
      <c r="G67" s="84"/>
    </row>
    <row r="68" spans="2:7" x14ac:dyDescent="0.25">
      <c r="B68" s="127"/>
      <c r="C68" s="130"/>
      <c r="D68" s="124"/>
      <c r="E68" s="121"/>
      <c r="F68" s="83" t="s">
        <v>352</v>
      </c>
      <c r="G68" s="84"/>
    </row>
    <row r="69" spans="2:7" x14ac:dyDescent="0.25">
      <c r="B69" s="128"/>
      <c r="C69" s="131"/>
      <c r="D69" s="125"/>
      <c r="E69" s="122"/>
      <c r="F69" s="83" t="s">
        <v>352</v>
      </c>
      <c r="G69" s="84"/>
    </row>
    <row r="70" spans="2:7" ht="15" customHeight="1" x14ac:dyDescent="0.25">
      <c r="B70" s="126" t="s">
        <v>273</v>
      </c>
      <c r="C70" s="129" t="s">
        <v>446</v>
      </c>
      <c r="D70" s="123"/>
      <c r="E70" s="120"/>
      <c r="F70" s="83" t="s">
        <v>352</v>
      </c>
      <c r="G70" s="84"/>
    </row>
    <row r="71" spans="2:7" x14ac:dyDescent="0.25">
      <c r="B71" s="127"/>
      <c r="C71" s="130"/>
      <c r="D71" s="124"/>
      <c r="E71" s="121"/>
      <c r="F71" s="83" t="s">
        <v>352</v>
      </c>
      <c r="G71" s="84"/>
    </row>
    <row r="72" spans="2:7" x14ac:dyDescent="0.25">
      <c r="B72" s="127"/>
      <c r="C72" s="130"/>
      <c r="D72" s="124"/>
      <c r="E72" s="121"/>
      <c r="F72" s="83" t="s">
        <v>352</v>
      </c>
      <c r="G72" s="84"/>
    </row>
    <row r="73" spans="2:7" x14ac:dyDescent="0.25">
      <c r="B73" s="127"/>
      <c r="C73" s="130"/>
      <c r="D73" s="124"/>
      <c r="E73" s="121"/>
      <c r="F73" s="83" t="s">
        <v>352</v>
      </c>
      <c r="G73" s="84"/>
    </row>
    <row r="74" spans="2:7" x14ac:dyDescent="0.25">
      <c r="B74" s="128"/>
      <c r="C74" s="131"/>
      <c r="D74" s="125"/>
      <c r="E74" s="122"/>
      <c r="F74" s="83" t="s">
        <v>352</v>
      </c>
      <c r="G74" s="84"/>
    </row>
    <row r="75" spans="2:7" x14ac:dyDescent="0.25">
      <c r="B75" s="110" t="s">
        <v>235</v>
      </c>
      <c r="C75" s="113" t="s">
        <v>232</v>
      </c>
      <c r="D75" s="123"/>
      <c r="E75" s="120"/>
      <c r="F75" s="83" t="s">
        <v>352</v>
      </c>
      <c r="G75" s="84"/>
    </row>
    <row r="76" spans="2:7" x14ac:dyDescent="0.25">
      <c r="B76" s="111"/>
      <c r="C76" s="114"/>
      <c r="D76" s="124"/>
      <c r="E76" s="121"/>
      <c r="F76" s="83" t="s">
        <v>352</v>
      </c>
      <c r="G76" s="84"/>
    </row>
    <row r="77" spans="2:7" x14ac:dyDescent="0.25">
      <c r="B77" s="111"/>
      <c r="C77" s="114"/>
      <c r="D77" s="124"/>
      <c r="E77" s="121"/>
      <c r="F77" s="83" t="s">
        <v>352</v>
      </c>
      <c r="G77" s="84"/>
    </row>
    <row r="78" spans="2:7" x14ac:dyDescent="0.25">
      <c r="B78" s="111"/>
      <c r="C78" s="114"/>
      <c r="D78" s="124"/>
      <c r="E78" s="121"/>
      <c r="F78" s="83" t="s">
        <v>352</v>
      </c>
      <c r="G78" s="84"/>
    </row>
    <row r="79" spans="2:7" x14ac:dyDescent="0.25">
      <c r="B79" s="112"/>
      <c r="C79" s="115"/>
      <c r="D79" s="125"/>
      <c r="E79" s="122"/>
      <c r="F79" s="83" t="s">
        <v>352</v>
      </c>
      <c r="G79" s="84"/>
    </row>
    <row r="80" spans="2:7" x14ac:dyDescent="0.25">
      <c r="B80" s="98" t="s">
        <v>17</v>
      </c>
      <c r="C80" s="88"/>
      <c r="D80" s="85"/>
      <c r="E80" s="85"/>
      <c r="F80" s="85"/>
      <c r="G80" s="86"/>
    </row>
    <row r="82" spans="2:7" x14ac:dyDescent="0.25">
      <c r="B82" s="39" t="s">
        <v>9</v>
      </c>
      <c r="C82" s="39" t="s">
        <v>10</v>
      </c>
      <c r="D82" s="77" t="s">
        <v>441</v>
      </c>
      <c r="E82" s="77" t="s">
        <v>351</v>
      </c>
      <c r="F82" s="77" t="s">
        <v>351</v>
      </c>
      <c r="G82" s="77" t="s">
        <v>351</v>
      </c>
    </row>
    <row r="83" spans="2:7" ht="30" x14ac:dyDescent="0.25">
      <c r="B83" s="53" t="s">
        <v>275</v>
      </c>
      <c r="C83" s="7" t="s">
        <v>276</v>
      </c>
      <c r="D83" s="84"/>
      <c r="E83" s="83" t="s">
        <v>352</v>
      </c>
      <c r="F83" s="83" t="s">
        <v>352</v>
      </c>
      <c r="G83" s="83" t="s">
        <v>352</v>
      </c>
    </row>
    <row r="84" spans="2:7" ht="45" x14ac:dyDescent="0.25">
      <c r="B84" s="99" t="s">
        <v>280</v>
      </c>
      <c r="C84" s="100" t="s">
        <v>279</v>
      </c>
      <c r="D84" s="84"/>
      <c r="E84" s="83" t="s">
        <v>352</v>
      </c>
      <c r="F84" s="83" t="s">
        <v>352</v>
      </c>
      <c r="G84" s="83" t="s">
        <v>352</v>
      </c>
    </row>
    <row r="85" spans="2:7" x14ac:dyDescent="0.25">
      <c r="B85" s="98" t="s">
        <v>17</v>
      </c>
      <c r="C85" s="88"/>
      <c r="D85" s="86"/>
      <c r="E85" s="101"/>
      <c r="F85" s="101"/>
      <c r="G85" s="101"/>
    </row>
  </sheetData>
  <sheetProtection formatRows="0" insertRows="0"/>
  <mergeCells count="61">
    <mergeCell ref="B55:B59"/>
    <mergeCell ref="C55:C59"/>
    <mergeCell ref="E55:E59"/>
    <mergeCell ref="B60:B64"/>
    <mergeCell ref="C60:C64"/>
    <mergeCell ref="E60:E64"/>
    <mergeCell ref="B65:B69"/>
    <mergeCell ref="C65:C69"/>
    <mergeCell ref="E65:E69"/>
    <mergeCell ref="B70:B74"/>
    <mergeCell ref="C70:C74"/>
    <mergeCell ref="E70:E74"/>
    <mergeCell ref="E75:E79"/>
    <mergeCell ref="D55:D59"/>
    <mergeCell ref="D60:D64"/>
    <mergeCell ref="D65:D69"/>
    <mergeCell ref="D70:D74"/>
    <mergeCell ref="D75:D79"/>
    <mergeCell ref="B3:G3"/>
    <mergeCell ref="B4:G4"/>
    <mergeCell ref="B5:G5"/>
    <mergeCell ref="B6:G6"/>
    <mergeCell ref="D8:G8"/>
    <mergeCell ref="B8:C8"/>
    <mergeCell ref="B52:G52"/>
    <mergeCell ref="B16:G16"/>
    <mergeCell ref="B17:G17"/>
    <mergeCell ref="B18:G18"/>
    <mergeCell ref="B19:G19"/>
    <mergeCell ref="B20:G20"/>
    <mergeCell ref="B21:G21"/>
    <mergeCell ref="B22:G22"/>
    <mergeCell ref="D43:G43"/>
    <mergeCell ref="D44:G44"/>
    <mergeCell ref="D45:G45"/>
    <mergeCell ref="D46:G46"/>
    <mergeCell ref="B75:B79"/>
    <mergeCell ref="C75:C79"/>
    <mergeCell ref="B23:G23"/>
    <mergeCell ref="B24:G24"/>
    <mergeCell ref="D28:G28"/>
    <mergeCell ref="D29:G29"/>
    <mergeCell ref="D30:G30"/>
    <mergeCell ref="D31:G31"/>
    <mergeCell ref="D35:G35"/>
    <mergeCell ref="D36:G36"/>
    <mergeCell ref="B50:G50"/>
    <mergeCell ref="B49:G49"/>
    <mergeCell ref="B51:G51"/>
    <mergeCell ref="D37:G37"/>
    <mergeCell ref="D38:G38"/>
    <mergeCell ref="D42:G42"/>
    <mergeCell ref="B15:G15"/>
    <mergeCell ref="D9:G9"/>
    <mergeCell ref="D10:G10"/>
    <mergeCell ref="D11:G11"/>
    <mergeCell ref="D12:G12"/>
    <mergeCell ref="B9:C9"/>
    <mergeCell ref="B10:C10"/>
    <mergeCell ref="B11:C11"/>
    <mergeCell ref="B12:C12"/>
  </mergeCells>
  <dataValidations count="1">
    <dataValidation type="list" allowBlank="1" showInputMessage="1" showErrorMessage="1" sqref="C38 C46">
      <formula1>$B$5:$B$7</formula1>
    </dataValidation>
  </dataValidations>
  <hyperlinks>
    <hyperlink ref="C55" r:id="rId1"/>
    <hyperlink ref="C60" r:id="rId2" display="Geoeuskadi &gt; URA &gt; Capa hidrografía aguas superficiales &gt; masas de agua de transición"/>
    <hyperlink ref="C83" r:id="rId3" display="Geoeuskadi &gt; URA &gt; Capa hidrografía aguas superficiales &gt; masas de agua de transición"/>
    <hyperlink ref="C84" r:id="rId4" display="Geoeuskadi &gt; URA &gt; Capa hidrografía aguas superficiales &gt; masas de agua de transición"/>
    <hyperlink ref="C65" r:id="rId5" display="Geoeuskadi &gt; URA &gt; Capa hidrografía aguas superficiales &gt; masas de agua de transición"/>
    <hyperlink ref="C70" r:id="rId6" display="Geoeuskadi &gt; URA &gt; Capa hidrografía aguas superficiales &gt; masas de agua de transición"/>
  </hyperlinks>
  <pageMargins left="0.7" right="0.7" top="0.75" bottom="0.75" header="0.3" footer="0.3"/>
  <pageSetup paperSize="9" orientation="portrait" r:id="rId7"/>
  <drawing r:id="rId8"/>
  <extLst>
    <ext xmlns:x14="http://schemas.microsoft.com/office/spreadsheetml/2009/9/main" uri="{78C0D931-6437-407d-A8EE-F0AAD7539E65}">
      <x14:conditionalFormattings>
        <x14:conditionalFormatting xmlns:xm="http://schemas.microsoft.com/office/excel/2006/main">
          <x14:cfRule type="cellIs" priority="2" operator="equal" id="{08434F45-4310-4A8E-AF26-F6020CFB4CE7}">
            <xm:f>'Datos adicionales'!$B$7</xm:f>
            <x14:dxf>
              <fill>
                <patternFill>
                  <bgColor theme="5" tint="0.39994506668294322"/>
                </patternFill>
              </fill>
            </x14:dxf>
          </x14:cfRule>
          <x14:cfRule type="cellIs" priority="3" operator="equal" id="{3E16B9FA-AFD8-4ECE-AC0B-E8F17962480F}">
            <xm:f>'Datos adicionales'!$B$5</xm:f>
            <x14:dxf>
              <fill>
                <patternFill>
                  <bgColor theme="6" tint="0.59996337778862885"/>
                </patternFill>
              </fill>
            </x14:dxf>
          </x14:cfRule>
          <xm:sqref>C28:C31 C35:C38 C42:C46</xm:sqref>
        </x14:conditionalFormatting>
        <x14:conditionalFormatting xmlns:xm="http://schemas.microsoft.com/office/excel/2006/main">
          <x14:cfRule type="cellIs" priority="1" operator="equal" id="{9CDAE4AD-456B-4468-BCDF-FC8D0141B838}">
            <xm:f>'Datos adicionales'!$B$6</xm:f>
            <x14:dxf>
              <fill>
                <patternFill>
                  <bgColor theme="5" tint="0.39994506668294322"/>
                </patternFill>
              </fill>
            </x14:dxf>
          </x14:cfRule>
          <xm:sqref>C28:C30 C35:C37 C42:C45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'Datos adicionales'!$B$5:$B$7</xm:f>
          </x14:formula1>
          <xm:sqref>C28:C31 C35:C37 C42:C45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B1:D17"/>
  <sheetViews>
    <sheetView zoomScaleNormal="100" workbookViewId="0">
      <selection activeCell="C15" sqref="C15"/>
    </sheetView>
  </sheetViews>
  <sheetFormatPr baseColWidth="10" defaultRowHeight="15" x14ac:dyDescent="0.25"/>
  <cols>
    <col min="1" max="1" width="5.7109375" style="1" customWidth="1"/>
    <col min="2" max="2" width="39" style="1" bestFit="1" customWidth="1"/>
    <col min="3" max="3" width="42.85546875" style="1" customWidth="1"/>
    <col min="4" max="4" width="41.7109375" style="1" customWidth="1"/>
    <col min="5" max="16384" width="11.42578125" style="1"/>
  </cols>
  <sheetData>
    <row r="1" spans="2:4" ht="39.950000000000003" customHeight="1" x14ac:dyDescent="0.25">
      <c r="B1" s="42" t="s">
        <v>293</v>
      </c>
      <c r="C1" s="42"/>
      <c r="D1" s="42"/>
    </row>
    <row r="2" spans="2:4" ht="24.95" customHeight="1" x14ac:dyDescent="0.25">
      <c r="B2" s="41" t="s">
        <v>139</v>
      </c>
      <c r="C2" s="41"/>
      <c r="D2" s="41"/>
    </row>
    <row r="3" spans="2:4" x14ac:dyDescent="0.25">
      <c r="B3" s="4"/>
      <c r="C3" s="4"/>
      <c r="D3" s="4"/>
    </row>
    <row r="4" spans="2:4" x14ac:dyDescent="0.25">
      <c r="B4" s="132" t="s">
        <v>144</v>
      </c>
      <c r="C4" s="132"/>
      <c r="D4" s="132"/>
    </row>
    <row r="5" spans="2:4" ht="30" customHeight="1" x14ac:dyDescent="0.25">
      <c r="B5" s="132" t="s">
        <v>145</v>
      </c>
      <c r="C5" s="132"/>
      <c r="D5" s="132"/>
    </row>
    <row r="6" spans="2:4" ht="26.25" customHeight="1" x14ac:dyDescent="0.25">
      <c r="B6" s="132" t="s">
        <v>202</v>
      </c>
      <c r="C6" s="132"/>
      <c r="D6" s="132"/>
    </row>
    <row r="7" spans="2:4" ht="23.25" customHeight="1" x14ac:dyDescent="0.25">
      <c r="B7" s="132" t="s">
        <v>203</v>
      </c>
      <c r="C7" s="132"/>
      <c r="D7" s="132"/>
    </row>
    <row r="8" spans="2:4" x14ac:dyDescent="0.25">
      <c r="B8" s="132" t="s">
        <v>494</v>
      </c>
      <c r="C8" s="132"/>
      <c r="D8" s="132"/>
    </row>
    <row r="9" spans="2:4" ht="15" customHeight="1" x14ac:dyDescent="0.25">
      <c r="B9" s="132" t="s">
        <v>495</v>
      </c>
      <c r="C9" s="132"/>
      <c r="D9" s="132"/>
    </row>
    <row r="10" spans="2:4" ht="15" customHeight="1" x14ac:dyDescent="0.25">
      <c r="B10" s="132" t="s">
        <v>496</v>
      </c>
      <c r="C10" s="132"/>
      <c r="D10" s="132"/>
    </row>
    <row r="11" spans="2:4" ht="27" customHeight="1" x14ac:dyDescent="0.25">
      <c r="B11" s="132" t="s">
        <v>153</v>
      </c>
      <c r="C11" s="132"/>
      <c r="D11" s="132"/>
    </row>
    <row r="12" spans="2:4" x14ac:dyDescent="0.25">
      <c r="B12" s="4"/>
      <c r="C12" s="4"/>
      <c r="D12" s="4"/>
    </row>
    <row r="14" spans="2:4" x14ac:dyDescent="0.25">
      <c r="B14" s="39" t="s">
        <v>140</v>
      </c>
      <c r="C14" s="39" t="s">
        <v>143</v>
      </c>
      <c r="D14" s="39" t="s">
        <v>484</v>
      </c>
    </row>
    <row r="15" spans="2:4" x14ac:dyDescent="0.25">
      <c r="B15" s="6" t="s">
        <v>19</v>
      </c>
      <c r="C15" s="81"/>
      <c r="D15" s="81"/>
    </row>
    <row r="16" spans="2:4" x14ac:dyDescent="0.25">
      <c r="B16" s="85" t="s">
        <v>21</v>
      </c>
      <c r="C16" s="81"/>
      <c r="D16" s="81"/>
    </row>
    <row r="17" spans="2:4" x14ac:dyDescent="0.25">
      <c r="B17" s="22" t="s">
        <v>20</v>
      </c>
      <c r="C17" s="87"/>
      <c r="D17" s="87"/>
    </row>
  </sheetData>
  <sheetProtection insertRows="0"/>
  <mergeCells count="8">
    <mergeCell ref="B11:D11"/>
    <mergeCell ref="B8:D8"/>
    <mergeCell ref="B9:D9"/>
    <mergeCell ref="B4:D4"/>
    <mergeCell ref="B5:D5"/>
    <mergeCell ref="B6:D6"/>
    <mergeCell ref="B10:D10"/>
    <mergeCell ref="B7:D7"/>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'Datos adicionales'!$B$12:$B$14</xm:f>
          </x14:formula1>
          <xm:sqref>C15:C17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B1:G61"/>
  <sheetViews>
    <sheetView zoomScale="70" zoomScaleNormal="70" workbookViewId="0"/>
  </sheetViews>
  <sheetFormatPr baseColWidth="10" defaultRowHeight="15" x14ac:dyDescent="0.25"/>
  <cols>
    <col min="1" max="1" width="5.7109375" style="1" customWidth="1"/>
    <col min="2" max="2" width="36.5703125" style="1" customWidth="1"/>
    <col min="3" max="3" width="35.28515625" style="1" customWidth="1"/>
    <col min="4" max="4" width="29.5703125" style="1" customWidth="1"/>
    <col min="5" max="5" width="28" style="1" customWidth="1"/>
    <col min="6" max="6" width="27.28515625" style="1" customWidth="1"/>
    <col min="7" max="7" width="28.85546875" style="1" customWidth="1"/>
    <col min="8" max="16384" width="11.42578125" style="1"/>
  </cols>
  <sheetData>
    <row r="1" spans="2:7" ht="39.950000000000003" customHeight="1" x14ac:dyDescent="0.25">
      <c r="B1" s="42" t="s">
        <v>138</v>
      </c>
      <c r="C1" s="42"/>
      <c r="D1" s="42"/>
      <c r="E1" s="42"/>
      <c r="F1" s="42"/>
      <c r="G1" s="42"/>
    </row>
    <row r="2" spans="2:7" x14ac:dyDescent="0.25">
      <c r="B2" s="4"/>
      <c r="C2" s="4"/>
      <c r="D2" s="4"/>
      <c r="E2" s="4"/>
      <c r="F2" s="4"/>
      <c r="G2" s="4"/>
    </row>
    <row r="3" spans="2:7" ht="42.75" customHeight="1" x14ac:dyDescent="0.25">
      <c r="B3" s="132" t="s">
        <v>198</v>
      </c>
      <c r="C3" s="132"/>
      <c r="D3" s="132"/>
      <c r="E3" s="132"/>
      <c r="F3" s="132"/>
      <c r="G3" s="132"/>
    </row>
    <row r="4" spans="2:7" x14ac:dyDescent="0.25">
      <c r="B4" s="132" t="s">
        <v>154</v>
      </c>
      <c r="C4" s="132"/>
      <c r="D4" s="132"/>
      <c r="E4" s="132"/>
      <c r="F4" s="132"/>
      <c r="G4" s="132"/>
    </row>
    <row r="5" spans="2:7" ht="42.75" customHeight="1" x14ac:dyDescent="0.25">
      <c r="B5" s="132" t="s">
        <v>155</v>
      </c>
      <c r="C5" s="132"/>
      <c r="D5" s="132"/>
      <c r="E5" s="132"/>
      <c r="F5" s="132"/>
      <c r="G5" s="132"/>
    </row>
    <row r="6" spans="2:7" x14ac:dyDescent="0.25">
      <c r="B6" s="4"/>
      <c r="C6" s="4"/>
      <c r="D6" s="4"/>
      <c r="E6" s="4"/>
      <c r="F6" s="4"/>
      <c r="G6" s="4"/>
    </row>
    <row r="8" spans="2:7" ht="24.95" customHeight="1" x14ac:dyDescent="0.25">
      <c r="B8" s="41" t="s">
        <v>141</v>
      </c>
      <c r="C8" s="41"/>
      <c r="D8" s="41"/>
      <c r="E8" s="41"/>
      <c r="F8" s="41"/>
      <c r="G8" s="41"/>
    </row>
    <row r="9" spans="2:7" x14ac:dyDescent="0.25">
      <c r="B9" s="4"/>
      <c r="C9" s="4"/>
      <c r="D9" s="4"/>
      <c r="E9" s="4"/>
      <c r="F9" s="4"/>
      <c r="G9" s="4"/>
    </row>
    <row r="10" spans="2:7" ht="30.75" customHeight="1" x14ac:dyDescent="0.25">
      <c r="B10" s="132" t="s">
        <v>197</v>
      </c>
      <c r="C10" s="132"/>
      <c r="D10" s="132"/>
      <c r="E10" s="132"/>
      <c r="F10" s="132"/>
      <c r="G10" s="132"/>
    </row>
    <row r="11" spans="2:7" ht="71.25" customHeight="1" x14ac:dyDescent="0.25">
      <c r="B11" s="132" t="s">
        <v>156</v>
      </c>
      <c r="C11" s="132"/>
      <c r="D11" s="132"/>
      <c r="E11" s="132"/>
      <c r="F11" s="132"/>
      <c r="G11" s="132"/>
    </row>
    <row r="12" spans="2:7" ht="45" customHeight="1" x14ac:dyDescent="0.25">
      <c r="B12" s="132" t="s">
        <v>157</v>
      </c>
      <c r="C12" s="132"/>
      <c r="D12" s="132"/>
      <c r="E12" s="132"/>
      <c r="F12" s="132"/>
      <c r="G12" s="132"/>
    </row>
    <row r="13" spans="2:7" x14ac:dyDescent="0.25">
      <c r="B13" s="4"/>
      <c r="C13" s="4"/>
      <c r="D13" s="4"/>
      <c r="E13" s="4"/>
      <c r="F13" s="4"/>
      <c r="G13" s="4"/>
    </row>
    <row r="15" spans="2:7" x14ac:dyDescent="0.25">
      <c r="B15" s="39" t="s">
        <v>0</v>
      </c>
      <c r="C15" s="39" t="s">
        <v>102</v>
      </c>
      <c r="D15" s="39" t="s">
        <v>9</v>
      </c>
      <c r="E15" s="39" t="s">
        <v>233</v>
      </c>
      <c r="F15" s="39" t="s">
        <v>94</v>
      </c>
      <c r="G15" s="39" t="s">
        <v>101</v>
      </c>
    </row>
    <row r="16" spans="2:7" s="8" customFormat="1" ht="60" x14ac:dyDescent="0.25">
      <c r="B16" s="6" t="s">
        <v>34</v>
      </c>
      <c r="C16" s="6" t="s">
        <v>11</v>
      </c>
      <c r="D16" s="6" t="s">
        <v>234</v>
      </c>
      <c r="E16" s="54" t="s">
        <v>241</v>
      </c>
      <c r="F16" s="12">
        <f>'Alcance y toma de datos'!E55</f>
        <v>0</v>
      </c>
      <c r="G16" s="89"/>
    </row>
    <row r="17" spans="2:7" s="8" customFormat="1" ht="42" customHeight="1" x14ac:dyDescent="0.25">
      <c r="B17" s="6" t="s">
        <v>95</v>
      </c>
      <c r="C17" s="58" t="s">
        <v>12</v>
      </c>
      <c r="D17" s="58" t="s">
        <v>321</v>
      </c>
      <c r="E17" s="58" t="s">
        <v>442</v>
      </c>
      <c r="F17" s="12">
        <f>'Alcance y toma de datos'!E60</f>
        <v>0</v>
      </c>
      <c r="G17" s="89"/>
    </row>
    <row r="18" spans="2:7" s="8" customFormat="1" ht="36.75" customHeight="1" x14ac:dyDescent="0.25">
      <c r="B18" s="126" t="s">
        <v>86</v>
      </c>
      <c r="C18" s="126" t="s">
        <v>12</v>
      </c>
      <c r="D18" s="6" t="s">
        <v>247</v>
      </c>
      <c r="E18" s="6" t="s">
        <v>248</v>
      </c>
      <c r="F18" s="12">
        <f>MIN('Alcance y toma de datos'!E60,'Alcance y toma de datos'!E65)</f>
        <v>0</v>
      </c>
      <c r="G18" s="133"/>
    </row>
    <row r="19" spans="2:7" s="8" customFormat="1" ht="45" x14ac:dyDescent="0.25">
      <c r="B19" s="128"/>
      <c r="C19" s="128"/>
      <c r="D19" s="55" t="s">
        <v>243</v>
      </c>
      <c r="E19" s="56" t="s">
        <v>244</v>
      </c>
      <c r="F19" s="57">
        <f>'Alcance y toma de datos'!E70</f>
        <v>0</v>
      </c>
      <c r="G19" s="134"/>
    </row>
    <row r="20" spans="2:7" s="8" customFormat="1" ht="75" x14ac:dyDescent="0.25">
      <c r="B20" s="6" t="s">
        <v>34</v>
      </c>
      <c r="C20" s="55" t="s">
        <v>230</v>
      </c>
      <c r="D20" s="55" t="s">
        <v>231</v>
      </c>
      <c r="E20" s="55" t="s">
        <v>242</v>
      </c>
      <c r="F20" s="12">
        <f>'Alcance y toma de datos'!E75</f>
        <v>0</v>
      </c>
      <c r="G20" s="89"/>
    </row>
    <row r="21" spans="2:7" s="8" customFormat="1" ht="30" x14ac:dyDescent="0.25">
      <c r="B21" s="85" t="s">
        <v>236</v>
      </c>
      <c r="C21" s="88"/>
      <c r="D21" s="88"/>
      <c r="E21" s="88"/>
      <c r="F21" s="89"/>
      <c r="G21" s="89"/>
    </row>
    <row r="22" spans="2:7" s="8" customFormat="1" x14ac:dyDescent="0.25">
      <c r="B22" s="85"/>
      <c r="C22" s="88"/>
      <c r="D22" s="88"/>
      <c r="E22" s="88"/>
      <c r="F22" s="89"/>
      <c r="G22" s="89"/>
    </row>
    <row r="23" spans="2:7" s="8" customFormat="1" x14ac:dyDescent="0.25">
      <c r="B23" s="85"/>
      <c r="C23" s="88"/>
      <c r="D23" s="88"/>
      <c r="E23" s="88"/>
      <c r="F23" s="89"/>
      <c r="G23" s="89"/>
    </row>
    <row r="24" spans="2:7" s="8" customFormat="1" x14ac:dyDescent="0.25">
      <c r="B24" s="85"/>
      <c r="C24" s="88"/>
      <c r="D24" s="88"/>
      <c r="E24" s="88"/>
      <c r="F24" s="89"/>
      <c r="G24" s="89"/>
    </row>
    <row r="25" spans="2:7" s="8" customFormat="1" x14ac:dyDescent="0.25">
      <c r="B25" s="85"/>
      <c r="C25" s="88"/>
      <c r="D25" s="88"/>
      <c r="E25" s="88"/>
      <c r="F25" s="89"/>
      <c r="G25" s="89"/>
    </row>
    <row r="26" spans="2:7" s="8" customFormat="1" x14ac:dyDescent="0.25">
      <c r="B26" s="85"/>
      <c r="C26" s="88"/>
      <c r="D26" s="88"/>
      <c r="E26" s="88"/>
      <c r="F26" s="89"/>
      <c r="G26" s="89"/>
    </row>
    <row r="27" spans="2:7" s="8" customFormat="1" x14ac:dyDescent="0.25">
      <c r="B27" s="85"/>
      <c r="C27" s="88"/>
      <c r="D27" s="88"/>
      <c r="E27" s="88"/>
      <c r="F27" s="89"/>
      <c r="G27" s="89"/>
    </row>
    <row r="28" spans="2:7" s="8" customFormat="1" x14ac:dyDescent="0.25">
      <c r="B28" s="85"/>
      <c r="C28" s="88"/>
      <c r="D28" s="88"/>
      <c r="E28" s="88"/>
      <c r="F28" s="89"/>
      <c r="G28" s="89"/>
    </row>
    <row r="29" spans="2:7" s="8" customFormat="1" x14ac:dyDescent="0.25">
      <c r="B29" s="22" t="s">
        <v>96</v>
      </c>
      <c r="C29" s="6"/>
      <c r="D29" s="85"/>
      <c r="E29" s="85"/>
      <c r="F29" s="85"/>
      <c r="G29" s="85"/>
    </row>
    <row r="30" spans="2:7" ht="14.25" customHeight="1" x14ac:dyDescent="0.25"/>
    <row r="31" spans="2:7" ht="21" x14ac:dyDescent="0.25">
      <c r="B31" s="41" t="s">
        <v>142</v>
      </c>
      <c r="C31" s="41"/>
      <c r="D31" s="41"/>
      <c r="E31" s="41"/>
      <c r="F31" s="41"/>
      <c r="G31" s="41"/>
    </row>
    <row r="32" spans="2:7" x14ac:dyDescent="0.25">
      <c r="B32" s="4"/>
      <c r="C32" s="4"/>
      <c r="D32" s="4"/>
      <c r="E32" s="4"/>
      <c r="F32" s="4"/>
      <c r="G32" s="4"/>
    </row>
    <row r="33" spans="2:7" ht="54.75" customHeight="1" x14ac:dyDescent="0.25">
      <c r="B33" s="132" t="s">
        <v>164</v>
      </c>
      <c r="C33" s="132"/>
      <c r="D33" s="132"/>
      <c r="E33" s="132"/>
      <c r="F33" s="132"/>
      <c r="G33" s="132"/>
    </row>
    <row r="34" spans="2:7" ht="34.5" customHeight="1" x14ac:dyDescent="0.25">
      <c r="B34" s="132" t="s">
        <v>158</v>
      </c>
      <c r="C34" s="132"/>
      <c r="D34" s="132"/>
      <c r="E34" s="132"/>
      <c r="F34" s="132"/>
      <c r="G34" s="132"/>
    </row>
    <row r="35" spans="2:7" ht="15" customHeight="1" x14ac:dyDescent="0.25">
      <c r="B35" s="26" t="s">
        <v>159</v>
      </c>
      <c r="C35" s="26"/>
      <c r="D35" s="26"/>
      <c r="E35" s="26"/>
      <c r="F35" s="26"/>
      <c r="G35" s="26"/>
    </row>
    <row r="36" spans="2:7" x14ac:dyDescent="0.25">
      <c r="B36" s="4"/>
      <c r="C36" s="4"/>
      <c r="D36" s="4"/>
      <c r="E36" s="4"/>
      <c r="F36" s="4"/>
      <c r="G36" s="4"/>
    </row>
    <row r="37" spans="2:7" ht="14.25" customHeight="1" x14ac:dyDescent="0.25"/>
    <row r="38" spans="2:7" s="8" customFormat="1" x14ac:dyDescent="0.25">
      <c r="B38" s="39" t="s">
        <v>97</v>
      </c>
      <c r="C38" s="39" t="s">
        <v>283</v>
      </c>
      <c r="D38" s="39" t="s">
        <v>23</v>
      </c>
      <c r="E38" s="39" t="s">
        <v>99</v>
      </c>
      <c r="F38" s="39" t="s">
        <v>24</v>
      </c>
      <c r="G38" s="39" t="s">
        <v>31</v>
      </c>
    </row>
    <row r="39" spans="2:7" s="8" customFormat="1" ht="75" x14ac:dyDescent="0.25">
      <c r="B39" s="9" t="s">
        <v>286</v>
      </c>
      <c r="C39" s="9" t="s">
        <v>284</v>
      </c>
      <c r="D39" s="9" t="s">
        <v>25</v>
      </c>
      <c r="E39" s="9" t="s">
        <v>26</v>
      </c>
      <c r="F39" s="9" t="s">
        <v>27</v>
      </c>
      <c r="G39" s="9"/>
    </row>
    <row r="40" spans="2:7" s="8" customFormat="1" ht="90" x14ac:dyDescent="0.25">
      <c r="B40" s="9" t="s">
        <v>117</v>
      </c>
      <c r="C40" s="10" t="s">
        <v>291</v>
      </c>
      <c r="D40" s="10" t="s">
        <v>30</v>
      </c>
      <c r="E40" s="9" t="s">
        <v>29</v>
      </c>
      <c r="F40" s="9" t="s">
        <v>28</v>
      </c>
      <c r="G40" s="9"/>
    </row>
    <row r="41" spans="2:7" s="8" customFormat="1" x14ac:dyDescent="0.25">
      <c r="B41" s="81"/>
      <c r="C41" s="81"/>
      <c r="D41" s="81"/>
      <c r="E41" s="81"/>
      <c r="F41" s="81"/>
      <c r="G41" s="81"/>
    </row>
    <row r="42" spans="2:7" x14ac:dyDescent="0.25">
      <c r="B42" s="81"/>
      <c r="C42" s="81"/>
      <c r="D42" s="81"/>
      <c r="E42" s="81"/>
      <c r="F42" s="81"/>
      <c r="G42" s="81"/>
    </row>
    <row r="43" spans="2:7" x14ac:dyDescent="0.25">
      <c r="B43" s="81"/>
      <c r="C43" s="81"/>
      <c r="D43" s="81"/>
      <c r="E43" s="81"/>
      <c r="F43" s="81"/>
      <c r="G43" s="81"/>
    </row>
    <row r="44" spans="2:7" x14ac:dyDescent="0.25">
      <c r="B44" s="81"/>
      <c r="C44" s="81"/>
      <c r="D44" s="81"/>
      <c r="E44" s="81"/>
      <c r="F44" s="81"/>
      <c r="G44" s="81"/>
    </row>
    <row r="45" spans="2:7" x14ac:dyDescent="0.25">
      <c r="B45" s="81"/>
      <c r="C45" s="81"/>
      <c r="D45" s="81"/>
      <c r="E45" s="81"/>
      <c r="F45" s="81"/>
      <c r="G45" s="81"/>
    </row>
    <row r="46" spans="2:7" x14ac:dyDescent="0.25">
      <c r="B46" s="81"/>
      <c r="C46" s="81"/>
      <c r="D46" s="81"/>
      <c r="E46" s="81"/>
      <c r="F46" s="81"/>
      <c r="G46" s="81"/>
    </row>
    <row r="47" spans="2:7" x14ac:dyDescent="0.25">
      <c r="B47" s="81"/>
      <c r="C47" s="81"/>
      <c r="D47" s="81"/>
      <c r="E47" s="81"/>
      <c r="F47" s="81"/>
      <c r="G47" s="81"/>
    </row>
    <row r="48" spans="2:7" x14ac:dyDescent="0.25">
      <c r="B48" s="81"/>
      <c r="C48" s="81"/>
      <c r="D48" s="81"/>
      <c r="E48" s="81"/>
      <c r="F48" s="81"/>
      <c r="G48" s="81"/>
    </row>
    <row r="49" spans="2:7" x14ac:dyDescent="0.25">
      <c r="B49" s="81"/>
      <c r="C49" s="81"/>
      <c r="D49" s="81"/>
      <c r="E49" s="81"/>
      <c r="F49" s="81"/>
      <c r="G49" s="81"/>
    </row>
    <row r="50" spans="2:7" x14ac:dyDescent="0.25">
      <c r="B50" s="81"/>
      <c r="C50" s="81"/>
      <c r="D50" s="81"/>
      <c r="E50" s="81"/>
      <c r="F50" s="81"/>
      <c r="G50" s="81"/>
    </row>
    <row r="51" spans="2:7" x14ac:dyDescent="0.25">
      <c r="B51" s="81"/>
      <c r="C51" s="81"/>
      <c r="D51" s="81"/>
      <c r="E51" s="81"/>
      <c r="F51" s="81"/>
      <c r="G51" s="81"/>
    </row>
    <row r="52" spans="2:7" x14ac:dyDescent="0.25">
      <c r="B52" s="81"/>
      <c r="C52" s="81"/>
      <c r="D52" s="81"/>
      <c r="E52" s="81"/>
      <c r="F52" s="81"/>
      <c r="G52" s="81"/>
    </row>
    <row r="53" spans="2:7" x14ac:dyDescent="0.25">
      <c r="B53" s="81"/>
      <c r="C53" s="81"/>
      <c r="D53" s="81"/>
      <c r="E53" s="81"/>
      <c r="F53" s="81"/>
      <c r="G53" s="81"/>
    </row>
    <row r="54" spans="2:7" x14ac:dyDescent="0.25">
      <c r="B54" s="81"/>
      <c r="C54" s="81"/>
      <c r="D54" s="81"/>
      <c r="E54" s="81"/>
      <c r="F54" s="81"/>
      <c r="G54" s="81"/>
    </row>
    <row r="55" spans="2:7" x14ac:dyDescent="0.25">
      <c r="B55" s="81"/>
      <c r="C55" s="81"/>
      <c r="D55" s="81"/>
      <c r="E55" s="81"/>
      <c r="F55" s="81"/>
      <c r="G55" s="81"/>
    </row>
    <row r="56" spans="2:7" x14ac:dyDescent="0.25">
      <c r="B56" s="81"/>
      <c r="C56" s="81"/>
      <c r="D56" s="81"/>
      <c r="E56" s="81"/>
      <c r="F56" s="81"/>
      <c r="G56" s="81"/>
    </row>
    <row r="57" spans="2:7" x14ac:dyDescent="0.25">
      <c r="B57" s="81"/>
      <c r="C57" s="81"/>
      <c r="D57" s="81"/>
      <c r="E57" s="81"/>
      <c r="F57" s="81"/>
      <c r="G57" s="81"/>
    </row>
    <row r="58" spans="2:7" x14ac:dyDescent="0.25">
      <c r="B58" s="81"/>
      <c r="C58" s="81"/>
      <c r="D58" s="81"/>
      <c r="E58" s="81"/>
      <c r="F58" s="81"/>
      <c r="G58" s="81"/>
    </row>
    <row r="59" spans="2:7" x14ac:dyDescent="0.25">
      <c r="B59" s="81"/>
      <c r="C59" s="81"/>
      <c r="D59" s="81"/>
      <c r="E59" s="81"/>
      <c r="F59" s="81"/>
      <c r="G59" s="81"/>
    </row>
    <row r="60" spans="2:7" x14ac:dyDescent="0.25">
      <c r="B60" s="81"/>
      <c r="C60" s="81"/>
      <c r="D60" s="81"/>
      <c r="E60" s="81"/>
      <c r="F60" s="81"/>
      <c r="G60" s="81"/>
    </row>
    <row r="61" spans="2:7" x14ac:dyDescent="0.25">
      <c r="B61" s="22" t="s">
        <v>110</v>
      </c>
      <c r="C61" s="23"/>
      <c r="D61" s="23"/>
      <c r="E61" s="23"/>
      <c r="F61" s="23"/>
      <c r="G61" s="23"/>
    </row>
  </sheetData>
  <sheetProtection insertRows="0"/>
  <mergeCells count="11">
    <mergeCell ref="B33:G33"/>
    <mergeCell ref="B34:G34"/>
    <mergeCell ref="B18:B19"/>
    <mergeCell ref="C18:C19"/>
    <mergeCell ref="G18:G19"/>
    <mergeCell ref="B12:G12"/>
    <mergeCell ref="B4:G4"/>
    <mergeCell ref="B5:G5"/>
    <mergeCell ref="B3:G3"/>
    <mergeCell ref="B10:G10"/>
    <mergeCell ref="B11:G11"/>
  </mergeCells>
  <dataValidations count="1">
    <dataValidation type="list" allowBlank="1" showInputMessage="1" showErrorMessage="1" sqref="G29">
      <formula1>$D$19:$D$20</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2" operator="equal" id="{6FD1246A-094B-40C3-BB85-EBBC6AB0E37F}">
            <xm:f>'Datos adicionales'!$D$20</xm:f>
            <x14:dxf>
              <fill>
                <patternFill>
                  <bgColor theme="5" tint="0.39994506668294322"/>
                </patternFill>
              </fill>
            </x14:dxf>
          </x14:cfRule>
          <x14:cfRule type="cellIs" priority="3" operator="equal" id="{2606155D-CA63-4FF0-A6CD-0FBA520668A7}">
            <xm:f>'Datos adicionales'!$D$19</xm:f>
            <x14:dxf>
              <fill>
                <patternFill>
                  <bgColor theme="6" tint="0.39994506668294322"/>
                </patternFill>
              </fill>
            </x14:dxf>
          </x14:cfRule>
          <xm:sqref>G16:G18 G20:G28</xm:sqref>
        </x14:conditionalFormatting>
        <x14:conditionalFormatting xmlns:xm="http://schemas.microsoft.com/office/excel/2006/main">
          <x14:cfRule type="cellIs" priority="1" operator="equal" id="{2FB2AAD1-8668-4954-93B3-0EEE399541CE}">
            <xm:f>'Datos adicionales'!$D$21</xm:f>
            <x14:dxf>
              <fill>
                <patternFill>
                  <bgColor theme="5" tint="0.39994506668294322"/>
                </patternFill>
              </fill>
            </x14:dxf>
          </x14:cfRule>
          <xm:sqref>G16:G28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'Datos adicionales'!$D$19:$D$21</xm:f>
          </x14:formula1>
          <xm:sqref>G16:G18 G20:G28</xm:sqref>
        </x14:dataValidation>
        <x14:dataValidation type="list" allowBlank="1" showInputMessage="1" showErrorMessage="1">
          <x14:formula1>
            <xm:f>'Datos adicionales'!$B$19:$B$32</xm:f>
          </x14:formula1>
          <xm:sqref>B39:B60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B1:C32"/>
  <sheetViews>
    <sheetView zoomScale="90" zoomScaleNormal="90" workbookViewId="0"/>
  </sheetViews>
  <sheetFormatPr baseColWidth="10" defaultRowHeight="15" x14ac:dyDescent="0.25"/>
  <cols>
    <col min="1" max="1" width="5.7109375" style="1" customWidth="1"/>
    <col min="2" max="2" width="57.28515625" style="1" customWidth="1"/>
    <col min="3" max="3" width="61.85546875" style="1" customWidth="1"/>
    <col min="4" max="16384" width="11.42578125" style="1"/>
  </cols>
  <sheetData>
    <row r="1" spans="2:3" ht="39.950000000000003" customHeight="1" x14ac:dyDescent="0.25">
      <c r="B1" s="42" t="s">
        <v>294</v>
      </c>
      <c r="C1" s="42"/>
    </row>
    <row r="2" spans="2:3" ht="24.95" customHeight="1" x14ac:dyDescent="0.25">
      <c r="B2" s="41" t="s">
        <v>295</v>
      </c>
      <c r="C2" s="41"/>
    </row>
    <row r="3" spans="2:3" x14ac:dyDescent="0.25">
      <c r="B3" s="51"/>
      <c r="C3" s="51"/>
    </row>
    <row r="4" spans="2:3" x14ac:dyDescent="0.25">
      <c r="B4" s="132" t="s">
        <v>224</v>
      </c>
      <c r="C4" s="132"/>
    </row>
    <row r="5" spans="2:3" x14ac:dyDescent="0.25">
      <c r="B5" s="132" t="s">
        <v>223</v>
      </c>
      <c r="C5" s="132"/>
    </row>
    <row r="6" spans="2:3" x14ac:dyDescent="0.25">
      <c r="B6" s="51"/>
      <c r="C6" s="51"/>
    </row>
    <row r="8" spans="2:3" x14ac:dyDescent="0.25">
      <c r="B8" s="39" t="s">
        <v>10</v>
      </c>
      <c r="C8" s="39" t="s">
        <v>8</v>
      </c>
    </row>
    <row r="9" spans="2:3" ht="30" x14ac:dyDescent="0.25">
      <c r="B9" s="6" t="s">
        <v>216</v>
      </c>
      <c r="C9" s="6" t="s">
        <v>214</v>
      </c>
    </row>
    <row r="10" spans="2:3" ht="30" x14ac:dyDescent="0.25">
      <c r="B10" s="6" t="s">
        <v>217</v>
      </c>
      <c r="C10" s="6" t="s">
        <v>214</v>
      </c>
    </row>
    <row r="11" spans="2:3" ht="30" x14ac:dyDescent="0.25">
      <c r="B11" s="6" t="s">
        <v>215</v>
      </c>
      <c r="C11" s="6" t="s">
        <v>222</v>
      </c>
    </row>
    <row r="12" spans="2:3" ht="30" x14ac:dyDescent="0.25">
      <c r="B12" s="52" t="s">
        <v>219</v>
      </c>
      <c r="C12" s="6" t="s">
        <v>220</v>
      </c>
    </row>
    <row r="13" spans="2:3" ht="45" x14ac:dyDescent="0.25">
      <c r="B13" s="23" t="s">
        <v>218</v>
      </c>
      <c r="C13" s="7" t="s">
        <v>221</v>
      </c>
    </row>
    <row r="15" spans="2:3" ht="24.95" customHeight="1" x14ac:dyDescent="0.25">
      <c r="B15" s="41" t="s">
        <v>296</v>
      </c>
      <c r="C15" s="41"/>
    </row>
    <row r="16" spans="2:3" x14ac:dyDescent="0.25">
      <c r="B16" s="51"/>
      <c r="C16" s="51"/>
    </row>
    <row r="17" spans="2:3" ht="50.25" customHeight="1" x14ac:dyDescent="0.25">
      <c r="B17" s="132" t="s">
        <v>146</v>
      </c>
      <c r="C17" s="132"/>
    </row>
    <row r="18" spans="2:3" ht="15" customHeight="1" x14ac:dyDescent="0.25">
      <c r="B18" s="132" t="s">
        <v>147</v>
      </c>
      <c r="C18" s="132"/>
    </row>
    <row r="19" spans="2:3" ht="15" customHeight="1" x14ac:dyDescent="0.25">
      <c r="B19" s="132" t="s">
        <v>148</v>
      </c>
      <c r="C19" s="132"/>
    </row>
    <row r="20" spans="2:3" ht="15" customHeight="1" x14ac:dyDescent="0.25">
      <c r="B20" s="132" t="s">
        <v>149</v>
      </c>
      <c r="C20" s="132"/>
    </row>
    <row r="21" spans="2:3" ht="15" customHeight="1" x14ac:dyDescent="0.25">
      <c r="B21" s="132" t="s">
        <v>150</v>
      </c>
      <c r="C21" s="132"/>
    </row>
    <row r="22" spans="2:3" ht="15" customHeight="1" x14ac:dyDescent="0.25">
      <c r="B22" s="132" t="s">
        <v>151</v>
      </c>
      <c r="C22" s="132"/>
    </row>
    <row r="23" spans="2:3" ht="48.75" customHeight="1" x14ac:dyDescent="0.25">
      <c r="B23" s="132" t="s">
        <v>152</v>
      </c>
      <c r="C23" s="132"/>
    </row>
    <row r="24" spans="2:3" ht="24.75" customHeight="1" x14ac:dyDescent="0.25">
      <c r="B24" s="132" t="s">
        <v>211</v>
      </c>
      <c r="C24" s="132"/>
    </row>
    <row r="25" spans="2:3" ht="15" customHeight="1" x14ac:dyDescent="0.25">
      <c r="B25" s="132" t="s">
        <v>212</v>
      </c>
      <c r="C25" s="132"/>
    </row>
    <row r="26" spans="2:3" ht="15" customHeight="1" x14ac:dyDescent="0.25">
      <c r="B26" s="138" t="s">
        <v>209</v>
      </c>
      <c r="C26" s="138"/>
    </row>
    <row r="27" spans="2:3" ht="15" customHeight="1" x14ac:dyDescent="0.25">
      <c r="B27" s="138" t="s">
        <v>210</v>
      </c>
      <c r="C27" s="138"/>
    </row>
    <row r="28" spans="2:3" ht="15" customHeight="1" x14ac:dyDescent="0.25">
      <c r="B28" s="138" t="s">
        <v>213</v>
      </c>
      <c r="C28" s="138"/>
    </row>
    <row r="29" spans="2:3" x14ac:dyDescent="0.25">
      <c r="B29" s="51"/>
      <c r="C29" s="51"/>
    </row>
    <row r="31" spans="2:3" x14ac:dyDescent="0.25">
      <c r="B31" s="135" t="s">
        <v>201</v>
      </c>
      <c r="C31" s="135"/>
    </row>
    <row r="32" spans="2:3" x14ac:dyDescent="0.25">
      <c r="B32" s="136" t="s">
        <v>206</v>
      </c>
      <c r="C32" s="137"/>
    </row>
  </sheetData>
  <mergeCells count="16">
    <mergeCell ref="B4:C4"/>
    <mergeCell ref="B5:C5"/>
    <mergeCell ref="B31:C31"/>
    <mergeCell ref="B32:C32"/>
    <mergeCell ref="B17:C17"/>
    <mergeCell ref="B18:C18"/>
    <mergeCell ref="B19:C19"/>
    <mergeCell ref="B20:C20"/>
    <mergeCell ref="B21:C21"/>
    <mergeCell ref="B22:C22"/>
    <mergeCell ref="B23:C23"/>
    <mergeCell ref="B25:C25"/>
    <mergeCell ref="B26:C26"/>
    <mergeCell ref="B27:C27"/>
    <mergeCell ref="B24:C24"/>
    <mergeCell ref="B28:C28"/>
  </mergeCells>
  <hyperlinks>
    <hyperlink ref="C13" r:id="rId1"/>
  </hyperlinks>
  <pageMargins left="0.7" right="0.7" top="0.75" bottom="0.75" header="0.3" footer="0.3"/>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'Datos adicionales'!$B$37:$B$40</xm:f>
          </x14:formula1>
          <xm:sqref>B32:C32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B1:O98"/>
  <sheetViews>
    <sheetView topLeftCell="H15" zoomScale="115" zoomScaleNormal="115" workbookViewId="0">
      <selection activeCell="AA23" sqref="AA23"/>
    </sheetView>
  </sheetViews>
  <sheetFormatPr baseColWidth="10" defaultRowHeight="15" x14ac:dyDescent="0.25"/>
  <cols>
    <col min="1" max="1" width="5.7109375" style="1" customWidth="1"/>
    <col min="2" max="2" width="15.85546875" style="1" customWidth="1"/>
    <col min="3" max="3" width="47" style="1" customWidth="1"/>
    <col min="4" max="4" width="37.28515625" style="1" customWidth="1"/>
    <col min="5" max="5" width="39.42578125" style="1" customWidth="1"/>
    <col min="6" max="6" width="32.85546875" style="1" customWidth="1"/>
    <col min="7" max="7" width="31.5703125" style="1" customWidth="1"/>
    <col min="8" max="8" width="25.5703125" style="1" customWidth="1"/>
    <col min="9" max="9" width="26.7109375" style="1" customWidth="1"/>
    <col min="10" max="10" width="34.7109375" style="1" customWidth="1"/>
    <col min="11" max="15" width="0" style="1" hidden="1" customWidth="1"/>
    <col min="16" max="16384" width="11.42578125" style="1"/>
  </cols>
  <sheetData>
    <row r="1" spans="2:10" ht="39.950000000000003" customHeight="1" x14ac:dyDescent="0.25">
      <c r="B1" s="42" t="s">
        <v>297</v>
      </c>
      <c r="C1" s="42"/>
      <c r="D1" s="42"/>
      <c r="E1" s="42"/>
      <c r="F1" s="42"/>
      <c r="G1" s="42"/>
      <c r="H1" s="42"/>
      <c r="I1" s="42"/>
      <c r="J1" s="42"/>
    </row>
    <row r="2" spans="2:10" x14ac:dyDescent="0.25">
      <c r="B2" s="4"/>
      <c r="C2" s="4"/>
      <c r="D2" s="4"/>
      <c r="E2" s="4"/>
      <c r="F2" s="4"/>
      <c r="G2" s="4"/>
      <c r="H2" s="4"/>
      <c r="I2" s="4"/>
      <c r="J2" s="4"/>
    </row>
    <row r="3" spans="2:10" s="50" customFormat="1" ht="27" customHeight="1" x14ac:dyDescent="0.2">
      <c r="B3" s="132" t="s">
        <v>170</v>
      </c>
      <c r="C3" s="132"/>
      <c r="D3" s="132"/>
      <c r="E3" s="132"/>
      <c r="F3" s="132"/>
      <c r="G3" s="132"/>
      <c r="H3" s="132"/>
      <c r="I3" s="132"/>
      <c r="J3" s="132"/>
    </row>
    <row r="4" spans="2:10" s="50" customFormat="1" ht="12.75" x14ac:dyDescent="0.2">
      <c r="B4" s="132" t="s">
        <v>171</v>
      </c>
      <c r="C4" s="132"/>
      <c r="D4" s="132"/>
      <c r="E4" s="132"/>
      <c r="F4" s="132"/>
      <c r="G4" s="132"/>
      <c r="H4" s="132"/>
      <c r="I4" s="132"/>
      <c r="J4" s="132"/>
    </row>
    <row r="5" spans="2:10" s="50" customFormat="1" ht="12.75" x14ac:dyDescent="0.2">
      <c r="B5" s="132" t="s">
        <v>172</v>
      </c>
      <c r="C5" s="132"/>
      <c r="D5" s="132"/>
      <c r="E5" s="132"/>
      <c r="F5" s="132"/>
      <c r="G5" s="132"/>
      <c r="H5" s="132"/>
      <c r="I5" s="132"/>
      <c r="J5" s="132"/>
    </row>
    <row r="6" spans="2:10" s="50" customFormat="1" ht="12.75" x14ac:dyDescent="0.2">
      <c r="B6" s="132" t="s">
        <v>173</v>
      </c>
      <c r="C6" s="132"/>
      <c r="D6" s="132"/>
      <c r="E6" s="132"/>
      <c r="F6" s="132"/>
      <c r="G6" s="132"/>
      <c r="H6" s="132"/>
      <c r="I6" s="132"/>
      <c r="J6" s="132"/>
    </row>
    <row r="7" spans="2:10" x14ac:dyDescent="0.25">
      <c r="B7" s="4"/>
      <c r="C7" s="4"/>
      <c r="D7" s="4"/>
      <c r="E7" s="4"/>
      <c r="F7" s="4"/>
      <c r="G7" s="4"/>
      <c r="H7" s="4"/>
      <c r="I7" s="4"/>
      <c r="J7" s="4"/>
    </row>
    <row r="9" spans="2:10" ht="24.95" customHeight="1" x14ac:dyDescent="0.25">
      <c r="B9" s="41" t="s">
        <v>298</v>
      </c>
      <c r="C9" s="41"/>
      <c r="D9" s="41"/>
      <c r="E9" s="41"/>
      <c r="F9" s="41"/>
      <c r="G9" s="41"/>
      <c r="H9" s="41"/>
      <c r="I9" s="41"/>
      <c r="J9" s="41"/>
    </row>
    <row r="10" spans="2:10" x14ac:dyDescent="0.25">
      <c r="B10" s="4"/>
      <c r="C10" s="4"/>
      <c r="D10" s="4"/>
      <c r="E10" s="4"/>
      <c r="F10" s="4"/>
      <c r="G10" s="4"/>
      <c r="H10" s="4"/>
      <c r="I10" s="4"/>
      <c r="J10" s="4"/>
    </row>
    <row r="11" spans="2:10" s="50" customFormat="1" ht="12.75" x14ac:dyDescent="0.2">
      <c r="B11" s="132" t="s">
        <v>174</v>
      </c>
      <c r="C11" s="132"/>
      <c r="D11" s="132"/>
      <c r="E11" s="132"/>
      <c r="F11" s="132"/>
      <c r="G11" s="132"/>
      <c r="H11" s="132"/>
      <c r="I11" s="132"/>
      <c r="J11" s="132"/>
    </row>
    <row r="12" spans="2:10" s="50" customFormat="1" ht="12.75" x14ac:dyDescent="0.2">
      <c r="B12" s="132" t="s">
        <v>175</v>
      </c>
      <c r="C12" s="132"/>
      <c r="D12" s="132"/>
      <c r="E12" s="132"/>
      <c r="F12" s="132"/>
      <c r="G12" s="132"/>
      <c r="H12" s="132"/>
      <c r="I12" s="132"/>
      <c r="J12" s="132"/>
    </row>
    <row r="13" spans="2:10" s="50" customFormat="1" ht="12.75" x14ac:dyDescent="0.2">
      <c r="B13" s="132" t="s">
        <v>245</v>
      </c>
      <c r="C13" s="132"/>
      <c r="D13" s="132"/>
      <c r="E13" s="132"/>
      <c r="F13" s="132"/>
      <c r="G13" s="132"/>
      <c r="H13" s="132"/>
      <c r="I13" s="132"/>
      <c r="J13" s="132"/>
    </row>
    <row r="14" spans="2:10" s="50" customFormat="1" ht="12.75" x14ac:dyDescent="0.2">
      <c r="B14" s="132" t="s">
        <v>176</v>
      </c>
      <c r="C14" s="132"/>
      <c r="D14" s="132"/>
      <c r="E14" s="132"/>
      <c r="F14" s="132"/>
      <c r="G14" s="132"/>
      <c r="H14" s="132"/>
      <c r="I14" s="132"/>
      <c r="J14" s="132"/>
    </row>
    <row r="15" spans="2:10" s="50" customFormat="1" ht="12.75" x14ac:dyDescent="0.2">
      <c r="B15" s="132" t="s">
        <v>177</v>
      </c>
      <c r="C15" s="132"/>
      <c r="D15" s="132"/>
      <c r="E15" s="132"/>
      <c r="F15" s="132"/>
      <c r="G15" s="132"/>
      <c r="H15" s="132"/>
      <c r="I15" s="132"/>
      <c r="J15" s="132"/>
    </row>
    <row r="16" spans="2:10" s="50" customFormat="1" ht="18" customHeight="1" x14ac:dyDescent="0.2">
      <c r="B16" s="132" t="s">
        <v>226</v>
      </c>
      <c r="C16" s="132"/>
      <c r="D16" s="132"/>
      <c r="E16" s="132"/>
      <c r="F16" s="132"/>
      <c r="G16" s="132"/>
      <c r="H16" s="132"/>
      <c r="I16" s="132"/>
      <c r="J16" s="132"/>
    </row>
    <row r="17" spans="2:10" s="50" customFormat="1" ht="12.75" x14ac:dyDescent="0.2">
      <c r="B17" s="132" t="s">
        <v>182</v>
      </c>
      <c r="C17" s="132"/>
      <c r="D17" s="132"/>
      <c r="E17" s="132"/>
      <c r="F17" s="132"/>
      <c r="G17" s="132"/>
      <c r="H17" s="132"/>
      <c r="I17" s="132"/>
      <c r="J17" s="132"/>
    </row>
    <row r="18" spans="2:10" s="50" customFormat="1" ht="12.75" x14ac:dyDescent="0.2">
      <c r="B18" s="132" t="s">
        <v>183</v>
      </c>
      <c r="C18" s="132"/>
      <c r="D18" s="132"/>
      <c r="E18" s="132"/>
      <c r="F18" s="132"/>
      <c r="G18" s="132"/>
      <c r="H18" s="132"/>
      <c r="I18" s="132"/>
      <c r="J18" s="132"/>
    </row>
    <row r="19" spans="2:10" ht="15" customHeight="1" x14ac:dyDescent="0.25">
      <c r="B19" s="132" t="s">
        <v>189</v>
      </c>
      <c r="C19" s="132"/>
      <c r="D19" s="132"/>
      <c r="E19" s="132"/>
      <c r="F19" s="132"/>
      <c r="G19" s="132"/>
      <c r="H19" s="132"/>
      <c r="I19" s="132"/>
      <c r="J19" s="132"/>
    </row>
    <row r="20" spans="2:10" x14ac:dyDescent="0.25">
      <c r="B20" s="4"/>
      <c r="C20" s="4"/>
      <c r="D20" s="4"/>
      <c r="E20" s="4"/>
      <c r="F20" s="4"/>
      <c r="G20" s="4"/>
      <c r="H20" s="4"/>
      <c r="I20" s="4"/>
      <c r="J20" s="4"/>
    </row>
    <row r="22" spans="2:10" s="49" customFormat="1" ht="30" x14ac:dyDescent="0.25">
      <c r="B22" s="48" t="s">
        <v>112</v>
      </c>
      <c r="C22" s="48" t="s">
        <v>246</v>
      </c>
      <c r="D22" s="48" t="s">
        <v>35</v>
      </c>
      <c r="E22" s="48" t="s">
        <v>178</v>
      </c>
      <c r="F22" s="48" t="s">
        <v>250</v>
      </c>
      <c r="G22" s="48" t="s">
        <v>251</v>
      </c>
      <c r="H22" s="48" t="s">
        <v>93</v>
      </c>
      <c r="I22" s="48" t="s">
        <v>186</v>
      </c>
      <c r="J22" s="48" t="s">
        <v>39</v>
      </c>
    </row>
    <row r="23" spans="2:10" ht="108" customHeight="1" x14ac:dyDescent="0.25">
      <c r="B23" s="25" t="s">
        <v>188</v>
      </c>
      <c r="C23" s="9" t="s">
        <v>285</v>
      </c>
      <c r="D23" s="9" t="s">
        <v>37</v>
      </c>
      <c r="E23" s="9" t="s">
        <v>190</v>
      </c>
      <c r="F23" s="9" t="s">
        <v>191</v>
      </c>
      <c r="G23" s="9" t="s">
        <v>192</v>
      </c>
      <c r="H23" s="9" t="s">
        <v>13</v>
      </c>
      <c r="I23" s="9" t="s">
        <v>194</v>
      </c>
      <c r="J23" s="9" t="s">
        <v>193</v>
      </c>
    </row>
    <row r="24" spans="2:10" ht="92.25" customHeight="1" x14ac:dyDescent="0.25">
      <c r="B24" s="25" t="s">
        <v>188</v>
      </c>
      <c r="C24" s="9" t="s">
        <v>286</v>
      </c>
      <c r="D24" s="9" t="s">
        <v>37</v>
      </c>
      <c r="E24" s="9" t="s">
        <v>179</v>
      </c>
      <c r="F24" s="9" t="s">
        <v>26</v>
      </c>
      <c r="G24" s="9" t="s">
        <v>188</v>
      </c>
      <c r="H24" s="9" t="s">
        <v>13</v>
      </c>
      <c r="I24" s="9" t="s">
        <v>187</v>
      </c>
      <c r="J24" s="9" t="s">
        <v>195</v>
      </c>
    </row>
    <row r="25" spans="2:10" s="8" customFormat="1" x14ac:dyDescent="0.25">
      <c r="B25" s="25">
        <v>1</v>
      </c>
      <c r="C25" s="81"/>
      <c r="D25" s="81"/>
      <c r="E25" s="81"/>
      <c r="F25" s="81"/>
      <c r="G25" s="81"/>
      <c r="H25" s="81"/>
      <c r="I25" s="81"/>
      <c r="J25" s="81"/>
    </row>
    <row r="26" spans="2:10" s="8" customFormat="1" x14ac:dyDescent="0.25">
      <c r="B26" s="25">
        <v>2</v>
      </c>
      <c r="C26" s="81"/>
      <c r="D26" s="81"/>
      <c r="E26" s="81"/>
      <c r="F26" s="81"/>
      <c r="G26" s="81"/>
      <c r="H26" s="81"/>
      <c r="I26" s="81"/>
      <c r="J26" s="81"/>
    </row>
    <row r="27" spans="2:10" s="8" customFormat="1" x14ac:dyDescent="0.25">
      <c r="B27" s="25">
        <v>3</v>
      </c>
      <c r="C27" s="81"/>
      <c r="D27" s="81"/>
      <c r="E27" s="81"/>
      <c r="F27" s="81"/>
      <c r="G27" s="81"/>
      <c r="H27" s="81"/>
      <c r="I27" s="81"/>
      <c r="J27" s="81"/>
    </row>
    <row r="28" spans="2:10" s="8" customFormat="1" x14ac:dyDescent="0.25">
      <c r="B28" s="25">
        <v>4</v>
      </c>
      <c r="C28" s="81"/>
      <c r="D28" s="81"/>
      <c r="E28" s="81"/>
      <c r="F28" s="81"/>
      <c r="G28" s="81"/>
      <c r="H28" s="81"/>
      <c r="I28" s="81"/>
      <c r="J28" s="81"/>
    </row>
    <row r="29" spans="2:10" s="8" customFormat="1" x14ac:dyDescent="0.25">
      <c r="B29" s="25">
        <v>5</v>
      </c>
      <c r="C29" s="81"/>
      <c r="D29" s="81"/>
      <c r="E29" s="81"/>
      <c r="F29" s="81"/>
      <c r="G29" s="81"/>
      <c r="H29" s="81"/>
      <c r="I29" s="81"/>
      <c r="J29" s="81"/>
    </row>
    <row r="30" spans="2:10" s="8" customFormat="1" x14ac:dyDescent="0.25">
      <c r="B30" s="25">
        <v>6</v>
      </c>
      <c r="C30" s="81"/>
      <c r="D30" s="81"/>
      <c r="E30" s="81"/>
      <c r="F30" s="81"/>
      <c r="G30" s="81"/>
      <c r="H30" s="81"/>
      <c r="I30" s="81"/>
      <c r="J30" s="81"/>
    </row>
    <row r="31" spans="2:10" s="8" customFormat="1" x14ac:dyDescent="0.25">
      <c r="B31" s="25">
        <v>7</v>
      </c>
      <c r="C31" s="81"/>
      <c r="D31" s="81"/>
      <c r="E31" s="81"/>
      <c r="F31" s="81"/>
      <c r="G31" s="81"/>
      <c r="H31" s="81"/>
      <c r="I31" s="81"/>
      <c r="J31" s="81"/>
    </row>
    <row r="32" spans="2:10" s="8" customFormat="1" x14ac:dyDescent="0.25">
      <c r="B32" s="25">
        <v>8</v>
      </c>
      <c r="C32" s="81"/>
      <c r="D32" s="81"/>
      <c r="E32" s="81"/>
      <c r="F32" s="81"/>
      <c r="G32" s="81"/>
      <c r="H32" s="81"/>
      <c r="I32" s="81"/>
      <c r="J32" s="81"/>
    </row>
    <row r="33" spans="2:10" s="8" customFormat="1" x14ac:dyDescent="0.25">
      <c r="B33" s="25">
        <v>9</v>
      </c>
      <c r="C33" s="81"/>
      <c r="D33" s="81"/>
      <c r="E33" s="81"/>
      <c r="F33" s="81"/>
      <c r="G33" s="81"/>
      <c r="H33" s="81"/>
      <c r="I33" s="81"/>
      <c r="J33" s="81"/>
    </row>
    <row r="34" spans="2:10" s="8" customFormat="1" x14ac:dyDescent="0.25">
      <c r="B34" s="25">
        <v>10</v>
      </c>
      <c r="C34" s="81"/>
      <c r="D34" s="81"/>
      <c r="E34" s="81"/>
      <c r="F34" s="81"/>
      <c r="G34" s="81"/>
      <c r="H34" s="81"/>
      <c r="I34" s="81"/>
      <c r="J34" s="81"/>
    </row>
    <row r="35" spans="2:10" s="8" customFormat="1" x14ac:dyDescent="0.25">
      <c r="B35" s="25">
        <v>11</v>
      </c>
      <c r="C35" s="81"/>
      <c r="D35" s="81"/>
      <c r="E35" s="81"/>
      <c r="F35" s="81"/>
      <c r="G35" s="81"/>
      <c r="H35" s="81"/>
      <c r="I35" s="81"/>
      <c r="J35" s="81"/>
    </row>
    <row r="36" spans="2:10" s="8" customFormat="1" x14ac:dyDescent="0.25">
      <c r="B36" s="25">
        <v>12</v>
      </c>
      <c r="C36" s="81"/>
      <c r="D36" s="81"/>
      <c r="E36" s="81"/>
      <c r="F36" s="81"/>
      <c r="G36" s="81"/>
      <c r="H36" s="81"/>
      <c r="I36" s="81"/>
      <c r="J36" s="81"/>
    </row>
    <row r="37" spans="2:10" s="8" customFormat="1" x14ac:dyDescent="0.25">
      <c r="B37" s="25">
        <v>13</v>
      </c>
      <c r="C37" s="81"/>
      <c r="D37" s="81"/>
      <c r="E37" s="81"/>
      <c r="F37" s="81"/>
      <c r="G37" s="81"/>
      <c r="H37" s="81"/>
      <c r="I37" s="81"/>
      <c r="J37" s="81"/>
    </row>
    <row r="38" spans="2:10" s="8" customFormat="1" x14ac:dyDescent="0.25">
      <c r="B38" s="25">
        <v>14</v>
      </c>
      <c r="C38" s="81"/>
      <c r="D38" s="81"/>
      <c r="E38" s="81"/>
      <c r="F38" s="81"/>
      <c r="G38" s="81"/>
      <c r="H38" s="81"/>
      <c r="I38" s="81"/>
      <c r="J38" s="81"/>
    </row>
    <row r="39" spans="2:10" s="8" customFormat="1" x14ac:dyDescent="0.25">
      <c r="B39" s="25">
        <v>15</v>
      </c>
      <c r="C39" s="81"/>
      <c r="D39" s="81"/>
      <c r="E39" s="81"/>
      <c r="F39" s="81"/>
      <c r="G39" s="81"/>
      <c r="H39" s="81"/>
      <c r="I39" s="81"/>
      <c r="J39" s="81"/>
    </row>
    <row r="40" spans="2:10" s="8" customFormat="1" x14ac:dyDescent="0.25">
      <c r="B40" s="25">
        <v>16</v>
      </c>
      <c r="C40" s="81"/>
      <c r="D40" s="81"/>
      <c r="E40" s="81"/>
      <c r="F40" s="81"/>
      <c r="G40" s="81"/>
      <c r="H40" s="81"/>
      <c r="I40" s="81"/>
      <c r="J40" s="81"/>
    </row>
    <row r="41" spans="2:10" s="8" customFormat="1" x14ac:dyDescent="0.25">
      <c r="B41" s="25">
        <v>17</v>
      </c>
      <c r="C41" s="81"/>
      <c r="D41" s="81"/>
      <c r="E41" s="81"/>
      <c r="F41" s="81"/>
      <c r="G41" s="81"/>
      <c r="H41" s="81"/>
      <c r="I41" s="81"/>
      <c r="J41" s="81"/>
    </row>
    <row r="42" spans="2:10" s="8" customFormat="1" x14ac:dyDescent="0.25">
      <c r="B42" s="25">
        <v>18</v>
      </c>
      <c r="C42" s="81"/>
      <c r="D42" s="81"/>
      <c r="E42" s="81"/>
      <c r="F42" s="81"/>
      <c r="G42" s="81"/>
      <c r="H42" s="81"/>
      <c r="I42" s="81"/>
      <c r="J42" s="81"/>
    </row>
    <row r="43" spans="2:10" s="8" customFormat="1" x14ac:dyDescent="0.25">
      <c r="B43" s="25">
        <v>19</v>
      </c>
      <c r="C43" s="81"/>
      <c r="D43" s="81"/>
      <c r="E43" s="81"/>
      <c r="F43" s="81"/>
      <c r="G43" s="81"/>
      <c r="H43" s="81"/>
      <c r="I43" s="81"/>
      <c r="J43" s="81"/>
    </row>
    <row r="44" spans="2:10" s="8" customFormat="1" x14ac:dyDescent="0.25">
      <c r="B44" s="25">
        <v>20</v>
      </c>
      <c r="C44" s="81"/>
      <c r="D44" s="81"/>
      <c r="E44" s="81"/>
      <c r="F44" s="81"/>
      <c r="G44" s="81"/>
      <c r="H44" s="81"/>
      <c r="I44" s="81"/>
      <c r="J44" s="81"/>
    </row>
    <row r="45" spans="2:10" s="8" customFormat="1" x14ac:dyDescent="0.25">
      <c r="B45" s="25">
        <v>21</v>
      </c>
      <c r="C45" s="81"/>
      <c r="D45" s="81"/>
      <c r="E45" s="81"/>
      <c r="F45" s="81"/>
      <c r="G45" s="81"/>
      <c r="H45" s="81"/>
      <c r="I45" s="81"/>
      <c r="J45" s="81"/>
    </row>
    <row r="46" spans="2:10" s="8" customFormat="1" x14ac:dyDescent="0.25">
      <c r="B46" s="25">
        <v>22</v>
      </c>
      <c r="C46" s="81"/>
      <c r="D46" s="81"/>
      <c r="E46" s="81"/>
      <c r="F46" s="81"/>
      <c r="G46" s="81"/>
      <c r="H46" s="81"/>
      <c r="I46" s="81"/>
      <c r="J46" s="81"/>
    </row>
    <row r="47" spans="2:10" s="8" customFormat="1" x14ac:dyDescent="0.25">
      <c r="B47" s="25">
        <v>23</v>
      </c>
      <c r="C47" s="81"/>
      <c r="D47" s="81"/>
      <c r="E47" s="81"/>
      <c r="F47" s="81"/>
      <c r="G47" s="81"/>
      <c r="H47" s="81"/>
      <c r="I47" s="81"/>
      <c r="J47" s="81"/>
    </row>
    <row r="48" spans="2:10" s="8" customFormat="1" x14ac:dyDescent="0.25">
      <c r="B48" s="25">
        <v>24</v>
      </c>
      <c r="C48" s="81"/>
      <c r="D48" s="81"/>
      <c r="E48" s="81"/>
      <c r="F48" s="81"/>
      <c r="G48" s="81"/>
      <c r="H48" s="81"/>
      <c r="I48" s="81"/>
      <c r="J48" s="81"/>
    </row>
    <row r="49" spans="2:10" s="8" customFormat="1" x14ac:dyDescent="0.25">
      <c r="B49" s="25">
        <v>25</v>
      </c>
      <c r="C49" s="81"/>
      <c r="D49" s="81"/>
      <c r="E49" s="81"/>
      <c r="F49" s="81"/>
      <c r="G49" s="81"/>
      <c r="H49" s="81"/>
      <c r="I49" s="81"/>
      <c r="J49" s="81"/>
    </row>
    <row r="50" spans="2:10" s="8" customFormat="1" x14ac:dyDescent="0.25">
      <c r="B50" s="25">
        <v>26</v>
      </c>
      <c r="C50" s="81"/>
      <c r="D50" s="81"/>
      <c r="E50" s="81"/>
      <c r="F50" s="81"/>
      <c r="G50" s="81"/>
      <c r="H50" s="81"/>
      <c r="I50" s="81"/>
      <c r="J50" s="81"/>
    </row>
    <row r="51" spans="2:10" s="8" customFormat="1" x14ac:dyDescent="0.25">
      <c r="B51" s="25">
        <v>27</v>
      </c>
      <c r="C51" s="81"/>
      <c r="D51" s="81"/>
      <c r="E51" s="81"/>
      <c r="F51" s="81"/>
      <c r="G51" s="81"/>
      <c r="H51" s="81"/>
      <c r="I51" s="81"/>
      <c r="J51" s="81"/>
    </row>
    <row r="52" spans="2:10" s="8" customFormat="1" x14ac:dyDescent="0.25">
      <c r="B52" s="25">
        <v>28</v>
      </c>
      <c r="C52" s="81"/>
      <c r="D52" s="81"/>
      <c r="E52" s="81"/>
      <c r="F52" s="81"/>
      <c r="G52" s="81"/>
      <c r="H52" s="81"/>
      <c r="I52" s="81"/>
      <c r="J52" s="81"/>
    </row>
    <row r="53" spans="2:10" s="8" customFormat="1" x14ac:dyDescent="0.25">
      <c r="B53" s="25">
        <v>29</v>
      </c>
      <c r="C53" s="81"/>
      <c r="D53" s="81"/>
      <c r="E53" s="81"/>
      <c r="F53" s="81"/>
      <c r="G53" s="81"/>
      <c r="H53" s="81"/>
      <c r="I53" s="81"/>
      <c r="J53" s="81"/>
    </row>
    <row r="54" spans="2:10" s="8" customFormat="1" x14ac:dyDescent="0.25">
      <c r="B54" s="102">
        <v>30</v>
      </c>
      <c r="C54" s="81"/>
      <c r="D54" s="81"/>
      <c r="E54" s="81"/>
      <c r="F54" s="81"/>
      <c r="G54" s="81"/>
      <c r="H54" s="81"/>
      <c r="I54" s="81"/>
      <c r="J54" s="81"/>
    </row>
    <row r="55" spans="2:10" x14ac:dyDescent="0.25">
      <c r="B55" s="22" t="s">
        <v>110</v>
      </c>
      <c r="C55" s="23"/>
      <c r="D55" s="6"/>
      <c r="E55" s="6"/>
      <c r="F55" s="6"/>
      <c r="G55" s="6"/>
      <c r="H55" s="6"/>
      <c r="I55" s="6"/>
      <c r="J55" s="6"/>
    </row>
    <row r="57" spans="2:10" ht="24.95" customHeight="1" x14ac:dyDescent="0.25">
      <c r="B57" s="41" t="s">
        <v>299</v>
      </c>
      <c r="C57" s="41"/>
      <c r="D57" s="41"/>
      <c r="E57" s="41"/>
      <c r="F57" s="41"/>
      <c r="G57" s="41"/>
      <c r="H57" s="41"/>
      <c r="I57" s="41"/>
      <c r="J57" s="41"/>
    </row>
    <row r="58" spans="2:10" x14ac:dyDescent="0.25">
      <c r="B58" s="4"/>
      <c r="C58" s="4"/>
      <c r="D58" s="4"/>
      <c r="E58" s="4"/>
      <c r="F58" s="4"/>
      <c r="G58" s="4"/>
      <c r="H58" s="4"/>
      <c r="I58" s="4"/>
      <c r="J58" s="4"/>
    </row>
    <row r="59" spans="2:10" x14ac:dyDescent="0.25">
      <c r="B59" s="139" t="s">
        <v>166</v>
      </c>
      <c r="C59" s="139"/>
      <c r="D59" s="139"/>
      <c r="E59" s="139"/>
      <c r="F59" s="139"/>
      <c r="G59" s="139"/>
      <c r="H59" s="139"/>
      <c r="I59" s="139"/>
      <c r="J59" s="139"/>
    </row>
    <row r="60" spans="2:10" x14ac:dyDescent="0.25">
      <c r="B60" s="139" t="s">
        <v>167</v>
      </c>
      <c r="C60" s="139"/>
      <c r="D60" s="139"/>
      <c r="E60" s="139"/>
      <c r="F60" s="139"/>
      <c r="G60" s="139"/>
      <c r="H60" s="139"/>
      <c r="I60" s="139"/>
      <c r="J60" s="139"/>
    </row>
    <row r="61" spans="2:10" x14ac:dyDescent="0.25">
      <c r="B61" s="139" t="s">
        <v>168</v>
      </c>
      <c r="C61" s="139"/>
      <c r="D61" s="139"/>
      <c r="E61" s="139"/>
      <c r="F61" s="139"/>
      <c r="G61" s="139"/>
      <c r="H61" s="139"/>
      <c r="I61" s="139"/>
      <c r="J61" s="139"/>
    </row>
    <row r="62" spans="2:10" ht="20.25" customHeight="1" x14ac:dyDescent="0.25">
      <c r="B62" s="139" t="s">
        <v>169</v>
      </c>
      <c r="C62" s="139"/>
      <c r="D62" s="139"/>
      <c r="E62" s="139"/>
      <c r="F62" s="139"/>
      <c r="G62" s="139"/>
      <c r="H62" s="139"/>
      <c r="I62" s="139"/>
      <c r="J62" s="139"/>
    </row>
    <row r="63" spans="2:10" x14ac:dyDescent="0.25">
      <c r="B63" s="43" t="s">
        <v>180</v>
      </c>
      <c r="C63" s="43"/>
      <c r="D63" s="43"/>
      <c r="E63" s="43"/>
      <c r="F63" s="43"/>
      <c r="G63" s="43"/>
      <c r="H63" s="43"/>
      <c r="I63" s="43"/>
      <c r="J63" s="43"/>
    </row>
    <row r="64" spans="2:10" x14ac:dyDescent="0.25">
      <c r="B64" s="43" t="s">
        <v>181</v>
      </c>
      <c r="C64" s="43"/>
      <c r="D64" s="43"/>
      <c r="E64" s="43"/>
      <c r="F64" s="43"/>
      <c r="G64" s="43"/>
      <c r="H64" s="43"/>
      <c r="I64" s="43"/>
      <c r="J64" s="43"/>
    </row>
    <row r="65" spans="2:15" ht="20.25" customHeight="1" x14ac:dyDescent="0.25">
      <c r="B65" s="43"/>
      <c r="C65" s="43"/>
      <c r="D65" s="43"/>
      <c r="E65" s="43"/>
      <c r="F65" s="43"/>
      <c r="G65" s="43"/>
      <c r="H65" s="43"/>
      <c r="I65" s="43"/>
      <c r="J65" s="43"/>
    </row>
    <row r="67" spans="2:15" s="14" customFormat="1" ht="51" customHeight="1" x14ac:dyDescent="0.25">
      <c r="B67" s="48" t="str">
        <f>B22</f>
        <v>Numeración</v>
      </c>
      <c r="C67" s="48" t="s">
        <v>125</v>
      </c>
      <c r="D67" s="48" t="s">
        <v>448</v>
      </c>
      <c r="E67" s="48" t="s">
        <v>250</v>
      </c>
      <c r="F67" s="48" t="s">
        <v>449</v>
      </c>
      <c r="K67" s="48" t="s">
        <v>40</v>
      </c>
      <c r="L67" s="48" t="s">
        <v>39</v>
      </c>
      <c r="M67" s="48" t="s">
        <v>41</v>
      </c>
      <c r="N67" s="48" t="s">
        <v>81</v>
      </c>
      <c r="O67" s="48" t="s">
        <v>113</v>
      </c>
    </row>
    <row r="68" spans="2:15" x14ac:dyDescent="0.25">
      <c r="B68" s="25">
        <f t="shared" ref="B68:C97" si="0">B25</f>
        <v>1</v>
      </c>
      <c r="C68" s="12">
        <f t="shared" si="0"/>
        <v>0</v>
      </c>
      <c r="D68" s="89"/>
      <c r="E68" s="12">
        <f t="shared" ref="E68:E97" si="1">F25</f>
        <v>0</v>
      </c>
      <c r="F68" s="89"/>
      <c r="K68" s="12">
        <f>IF(D68=Tablas!$B$33,Tablas!$I$33,IF(D68=Tablas!$B$34,Tablas!$I$34,IF(D68=Tablas!$B$35,Tablas!$I$35,IF(D68=Tablas!$B$36,Tablas!$I$36,IF(D68=Tablas!$B$37,Tablas!$I$37,0)))))</f>
        <v>0</v>
      </c>
      <c r="L68" s="12">
        <f>IF(F68=Tablas!$B$41,Tablas!$I$41,IF(F68=Tablas!$B$42,Tablas!$I$42,IF(F68=Tablas!$B$43,Tablas!$I$43,IF(F68=Tablas!$B$44,Tablas!$I$44,IF(F68=Tablas!$B$45,Tablas!$I$45,IF(F68=Tablas!$B$46,Tablas!$I$46,0))))))</f>
        <v>0</v>
      </c>
      <c r="M68" s="12">
        <f>K68+L68</f>
        <v>0</v>
      </c>
      <c r="N68" s="12" t="e">
        <f>INDEX(Tablas!$C$51:$H$55,MATCH('Análisis de riesgos'!D68,Tablas!$B$51:$B$55,0),MATCH('Análisis de riesgos'!F68,Tablas!$C$50:$H$50,0))</f>
        <v>#N/A</v>
      </c>
      <c r="O68" s="12">
        <f>RANK(M68,$M$68:$M$97)+COUNTIF($M$68:M68,M68)-1</f>
        <v>1</v>
      </c>
    </row>
    <row r="69" spans="2:15" x14ac:dyDescent="0.25">
      <c r="B69" s="25">
        <f t="shared" si="0"/>
        <v>2</v>
      </c>
      <c r="C69" s="12">
        <f t="shared" si="0"/>
        <v>0</v>
      </c>
      <c r="D69" s="89"/>
      <c r="E69" s="12">
        <f t="shared" si="1"/>
        <v>0</v>
      </c>
      <c r="F69" s="89"/>
      <c r="K69" s="12">
        <f>IF(D69=Tablas!$B$33,Tablas!$I$33,IF(D69=Tablas!$B$34,Tablas!$I$34,IF(D69=Tablas!$B$35,Tablas!$I$35,IF(D69=Tablas!$B$36,Tablas!$I$36,IF(D69=Tablas!$B$37,Tablas!$I$37,0)))))</f>
        <v>0</v>
      </c>
      <c r="L69" s="12">
        <f>IF(F69=Tablas!$B$41,Tablas!$I$41,IF(F69=Tablas!$B$42,Tablas!$I$42,IF(F69=Tablas!$B$43,Tablas!$I$43,IF(F69=Tablas!$B$44,Tablas!$I$44,IF(F69=Tablas!$B$45,Tablas!$I$45,IF(F69=Tablas!$B$46,Tablas!$I$46,0))))))</f>
        <v>0</v>
      </c>
      <c r="M69" s="12">
        <f t="shared" ref="M69:M97" si="2">K69+L69</f>
        <v>0</v>
      </c>
      <c r="N69" s="12" t="e">
        <f>INDEX(Tablas!$C$51:$H$55,MATCH('Análisis de riesgos'!D69,Tablas!$B$51:$B$55,0),MATCH('Análisis de riesgos'!F69,Tablas!$C$50:$H$50,0))</f>
        <v>#N/A</v>
      </c>
      <c r="O69" s="12">
        <f>RANK(M69,$M$68:$M$97)+COUNTIF($M$68:M69,M69)-1</f>
        <v>2</v>
      </c>
    </row>
    <row r="70" spans="2:15" x14ac:dyDescent="0.25">
      <c r="B70" s="25">
        <f t="shared" si="0"/>
        <v>3</v>
      </c>
      <c r="C70" s="12">
        <f t="shared" si="0"/>
        <v>0</v>
      </c>
      <c r="D70" s="89"/>
      <c r="E70" s="12">
        <f t="shared" si="1"/>
        <v>0</v>
      </c>
      <c r="F70" s="89"/>
      <c r="K70" s="12">
        <f>IF(D70=Tablas!$B$33,Tablas!$I$33,IF(D70=Tablas!$B$34,Tablas!$I$34,IF(D70=Tablas!$B$35,Tablas!$I$35,IF(D70=Tablas!$B$36,Tablas!$I$36,IF(D70=Tablas!$B$37,Tablas!$I$37,0)))))</f>
        <v>0</v>
      </c>
      <c r="L70" s="12">
        <f>IF(F70=Tablas!$B$41,Tablas!$I$41,IF(F70=Tablas!$B$42,Tablas!$I$42,IF(F70=Tablas!$B$43,Tablas!$I$43,IF(F70=Tablas!$B$44,Tablas!$I$44,IF(F70=Tablas!$B$45,Tablas!$I$45,IF(F70=Tablas!$B$46,Tablas!$I$46,0))))))</f>
        <v>0</v>
      </c>
      <c r="M70" s="12">
        <f t="shared" si="2"/>
        <v>0</v>
      </c>
      <c r="N70" s="12" t="e">
        <f>INDEX(Tablas!$C$51:$H$55,MATCH('Análisis de riesgos'!D70,Tablas!$B$51:$B$55,0),MATCH('Análisis de riesgos'!F70,Tablas!$C$50:$H$50,0))</f>
        <v>#N/A</v>
      </c>
      <c r="O70" s="12">
        <f>RANK(M70,$M$68:$M$97)+COUNTIF($M$68:M70,M70)-1</f>
        <v>3</v>
      </c>
    </row>
    <row r="71" spans="2:15" x14ac:dyDescent="0.25">
      <c r="B71" s="25">
        <f t="shared" si="0"/>
        <v>4</v>
      </c>
      <c r="C71" s="12">
        <f t="shared" si="0"/>
        <v>0</v>
      </c>
      <c r="D71" s="89"/>
      <c r="E71" s="12">
        <f t="shared" si="1"/>
        <v>0</v>
      </c>
      <c r="F71" s="89"/>
      <c r="K71" s="12">
        <f>IF(D71=Tablas!$B$33,Tablas!$I$33,IF(D71=Tablas!$B$34,Tablas!$I$34,IF(D71=Tablas!$B$35,Tablas!$I$35,IF(D71=Tablas!$B$36,Tablas!$I$36,IF(D71=Tablas!$B$37,Tablas!$I$37,0)))))</f>
        <v>0</v>
      </c>
      <c r="L71" s="12">
        <f>IF(F71=Tablas!$B$41,Tablas!$I$41,IF(F71=Tablas!$B$42,Tablas!$I$42,IF(F71=Tablas!$B$43,Tablas!$I$43,IF(F71=Tablas!$B$44,Tablas!$I$44,IF(F71=Tablas!$B$45,Tablas!$I$45,IF(F71=Tablas!$B$46,Tablas!$I$46,0))))))</f>
        <v>0</v>
      </c>
      <c r="M71" s="12">
        <f t="shared" si="2"/>
        <v>0</v>
      </c>
      <c r="N71" s="12" t="e">
        <f>INDEX(Tablas!$C$51:$H$55,MATCH('Análisis de riesgos'!D71,Tablas!$B$51:$B$55,0),MATCH('Análisis de riesgos'!F71,Tablas!$C$50:$H$50,0))</f>
        <v>#N/A</v>
      </c>
      <c r="O71" s="12">
        <f>RANK(M71,$M$68:$M$97)+COUNTIF($M$68:M71,M71)-1</f>
        <v>4</v>
      </c>
    </row>
    <row r="72" spans="2:15" x14ac:dyDescent="0.25">
      <c r="B72" s="25">
        <f t="shared" si="0"/>
        <v>5</v>
      </c>
      <c r="C72" s="12">
        <f t="shared" si="0"/>
        <v>0</v>
      </c>
      <c r="D72" s="89"/>
      <c r="E72" s="12">
        <f t="shared" si="1"/>
        <v>0</v>
      </c>
      <c r="F72" s="89"/>
      <c r="K72" s="12">
        <f>IF(D72=Tablas!$B$33,Tablas!$I$33,IF(D72=Tablas!$B$34,Tablas!$I$34,IF(D72=Tablas!$B$35,Tablas!$I$35,IF(D72=Tablas!$B$36,Tablas!$I$36,IF(D72=Tablas!$B$37,Tablas!$I$37,0)))))</f>
        <v>0</v>
      </c>
      <c r="L72" s="12">
        <f>IF(F72=Tablas!$B$41,Tablas!$I$41,IF(F72=Tablas!$B$42,Tablas!$I$42,IF(F72=Tablas!$B$43,Tablas!$I$43,IF(F72=Tablas!$B$44,Tablas!$I$44,IF(F72=Tablas!$B$45,Tablas!$I$45,IF(F72=Tablas!$B$46,Tablas!$I$46,0))))))</f>
        <v>0</v>
      </c>
      <c r="M72" s="12">
        <f t="shared" si="2"/>
        <v>0</v>
      </c>
      <c r="N72" s="12" t="e">
        <f>INDEX(Tablas!$C$51:$H$55,MATCH('Análisis de riesgos'!D72,Tablas!$B$51:$B$55,0),MATCH('Análisis de riesgos'!F72,Tablas!$C$50:$H$50,0))</f>
        <v>#N/A</v>
      </c>
      <c r="O72" s="12">
        <f>RANK(M72,$M$68:$M$97)+COUNTIF($M$68:M72,M72)-1</f>
        <v>5</v>
      </c>
    </row>
    <row r="73" spans="2:15" x14ac:dyDescent="0.25">
      <c r="B73" s="25">
        <f t="shared" si="0"/>
        <v>6</v>
      </c>
      <c r="C73" s="12">
        <f t="shared" si="0"/>
        <v>0</v>
      </c>
      <c r="D73" s="89"/>
      <c r="E73" s="12">
        <f t="shared" si="1"/>
        <v>0</v>
      </c>
      <c r="F73" s="89"/>
      <c r="K73" s="12">
        <f>IF(D73=Tablas!$B$33,Tablas!$I$33,IF(D73=Tablas!$B$34,Tablas!$I$34,IF(D73=Tablas!$B$35,Tablas!$I$35,IF(D73=Tablas!$B$36,Tablas!$I$36,IF(D73=Tablas!$B$37,Tablas!$I$37,0)))))</f>
        <v>0</v>
      </c>
      <c r="L73" s="12">
        <f>IF(F73=Tablas!$B$41,Tablas!$I$41,IF(F73=Tablas!$B$42,Tablas!$I$42,IF(F73=Tablas!$B$43,Tablas!$I$43,IF(F73=Tablas!$B$44,Tablas!$I$44,IF(F73=Tablas!$B$45,Tablas!$I$45,IF(F73=Tablas!$B$46,Tablas!$I$46,0))))))</f>
        <v>0</v>
      </c>
      <c r="M73" s="12">
        <f t="shared" si="2"/>
        <v>0</v>
      </c>
      <c r="N73" s="12" t="e">
        <f>INDEX(Tablas!$C$51:$H$55,MATCH('Análisis de riesgos'!D73,Tablas!$B$51:$B$55,0),MATCH('Análisis de riesgos'!F73,Tablas!$C$50:$H$50,0))</f>
        <v>#N/A</v>
      </c>
      <c r="O73" s="12">
        <f>RANK(M73,$M$68:$M$97)+COUNTIF($M$68:M73,M73)-1</f>
        <v>6</v>
      </c>
    </row>
    <row r="74" spans="2:15" x14ac:dyDescent="0.25">
      <c r="B74" s="25">
        <f t="shared" si="0"/>
        <v>7</v>
      </c>
      <c r="C74" s="12">
        <f t="shared" si="0"/>
        <v>0</v>
      </c>
      <c r="D74" s="89"/>
      <c r="E74" s="12">
        <f t="shared" si="1"/>
        <v>0</v>
      </c>
      <c r="F74" s="89"/>
      <c r="K74" s="12">
        <f>IF(D74=Tablas!$B$33,Tablas!$I$33,IF(D74=Tablas!$B$34,Tablas!$I$34,IF(D74=Tablas!$B$35,Tablas!$I$35,IF(D74=Tablas!$B$36,Tablas!$I$36,IF(D74=Tablas!$B$37,Tablas!$I$37,0)))))</f>
        <v>0</v>
      </c>
      <c r="L74" s="12">
        <f>IF(F74=Tablas!$B$41,Tablas!$I$41,IF(F74=Tablas!$B$42,Tablas!$I$42,IF(F74=Tablas!$B$43,Tablas!$I$43,IF(F74=Tablas!$B$44,Tablas!$I$44,IF(F74=Tablas!$B$45,Tablas!$I$45,IF(F74=Tablas!$B$46,Tablas!$I$46,0))))))</f>
        <v>0</v>
      </c>
      <c r="M74" s="12">
        <f t="shared" si="2"/>
        <v>0</v>
      </c>
      <c r="N74" s="12" t="e">
        <f>INDEX(Tablas!$C$51:$H$55,MATCH('Análisis de riesgos'!D74,Tablas!$B$51:$B$55,0),MATCH('Análisis de riesgos'!F74,Tablas!$C$50:$H$50,0))</f>
        <v>#N/A</v>
      </c>
      <c r="O74" s="12">
        <f>RANK(M74,$M$68:$M$97)+COUNTIF($M$68:M74,M74)-1</f>
        <v>7</v>
      </c>
    </row>
    <row r="75" spans="2:15" x14ac:dyDescent="0.25">
      <c r="B75" s="25">
        <f t="shared" si="0"/>
        <v>8</v>
      </c>
      <c r="C75" s="12">
        <f t="shared" si="0"/>
        <v>0</v>
      </c>
      <c r="D75" s="89"/>
      <c r="E75" s="12">
        <f t="shared" si="1"/>
        <v>0</v>
      </c>
      <c r="F75" s="89"/>
      <c r="K75" s="12">
        <f>IF(D75=Tablas!$B$33,Tablas!$I$33,IF(D75=Tablas!$B$34,Tablas!$I$34,IF(D75=Tablas!$B$35,Tablas!$I$35,IF(D75=Tablas!$B$36,Tablas!$I$36,IF(D75=Tablas!$B$37,Tablas!$I$37,0)))))</f>
        <v>0</v>
      </c>
      <c r="L75" s="12">
        <f>IF(F75=Tablas!$B$41,Tablas!$I$41,IF(F75=Tablas!$B$42,Tablas!$I$42,IF(F75=Tablas!$B$43,Tablas!$I$43,IF(F75=Tablas!$B$44,Tablas!$I$44,IF(F75=Tablas!$B$45,Tablas!$I$45,IF(F75=Tablas!$B$46,Tablas!$I$46,0))))))</f>
        <v>0</v>
      </c>
      <c r="M75" s="12">
        <f t="shared" si="2"/>
        <v>0</v>
      </c>
      <c r="N75" s="12" t="e">
        <f>INDEX(Tablas!$C$51:$H$55,MATCH('Análisis de riesgos'!D75,Tablas!$B$51:$B$55,0),MATCH('Análisis de riesgos'!F75,Tablas!$C$50:$H$50,0))</f>
        <v>#N/A</v>
      </c>
      <c r="O75" s="12">
        <f>RANK(M75,$M$68:$M$97)+COUNTIF($M$68:M75,M75)-1</f>
        <v>8</v>
      </c>
    </row>
    <row r="76" spans="2:15" x14ac:dyDescent="0.25">
      <c r="B76" s="25">
        <f t="shared" si="0"/>
        <v>9</v>
      </c>
      <c r="C76" s="12">
        <f t="shared" si="0"/>
        <v>0</v>
      </c>
      <c r="D76" s="89"/>
      <c r="E76" s="12">
        <f t="shared" si="1"/>
        <v>0</v>
      </c>
      <c r="F76" s="89"/>
      <c r="K76" s="12">
        <f>IF(D76=Tablas!$B$33,Tablas!$I$33,IF(D76=Tablas!$B$34,Tablas!$I$34,IF(D76=Tablas!$B$35,Tablas!$I$35,IF(D76=Tablas!$B$36,Tablas!$I$36,IF(D76=Tablas!$B$37,Tablas!$I$37,0)))))</f>
        <v>0</v>
      </c>
      <c r="L76" s="12">
        <f>IF(F76=Tablas!$B$41,Tablas!$I$41,IF(F76=Tablas!$B$42,Tablas!$I$42,IF(F76=Tablas!$B$43,Tablas!$I$43,IF(F76=Tablas!$B$44,Tablas!$I$44,IF(F76=Tablas!$B$45,Tablas!$I$45,IF(F76=Tablas!$B$46,Tablas!$I$46,0))))))</f>
        <v>0</v>
      </c>
      <c r="M76" s="12">
        <f t="shared" si="2"/>
        <v>0</v>
      </c>
      <c r="N76" s="12" t="e">
        <f>INDEX(Tablas!$C$51:$H$55,MATCH('Análisis de riesgos'!D76,Tablas!$B$51:$B$55,0),MATCH('Análisis de riesgos'!F76,Tablas!$C$50:$H$50,0))</f>
        <v>#N/A</v>
      </c>
      <c r="O76" s="12">
        <f>RANK(M76,$M$68:$M$97)+COUNTIF($M$68:M76,M76)-1</f>
        <v>9</v>
      </c>
    </row>
    <row r="77" spans="2:15" x14ac:dyDescent="0.25">
      <c r="B77" s="25">
        <f t="shared" si="0"/>
        <v>10</v>
      </c>
      <c r="C77" s="12">
        <f t="shared" si="0"/>
        <v>0</v>
      </c>
      <c r="D77" s="89"/>
      <c r="E77" s="12">
        <f t="shared" si="1"/>
        <v>0</v>
      </c>
      <c r="F77" s="89"/>
      <c r="K77" s="12">
        <f>IF(D77=Tablas!$B$33,Tablas!$I$33,IF(D77=Tablas!$B$34,Tablas!$I$34,IF(D77=Tablas!$B$35,Tablas!$I$35,IF(D77=Tablas!$B$36,Tablas!$I$36,IF(D77=Tablas!$B$37,Tablas!$I$37,0)))))</f>
        <v>0</v>
      </c>
      <c r="L77" s="12">
        <f>IF(F77=Tablas!$B$41,Tablas!$I$41,IF(F77=Tablas!$B$42,Tablas!$I$42,IF(F77=Tablas!$B$43,Tablas!$I$43,IF(F77=Tablas!$B$44,Tablas!$I$44,IF(F77=Tablas!$B$45,Tablas!$I$45,IF(F77=Tablas!$B$46,Tablas!$I$46,0))))))</f>
        <v>0</v>
      </c>
      <c r="M77" s="12">
        <f t="shared" si="2"/>
        <v>0</v>
      </c>
      <c r="N77" s="12" t="e">
        <f>INDEX(Tablas!$C$51:$H$55,MATCH('Análisis de riesgos'!D77,Tablas!$B$51:$B$55,0),MATCH('Análisis de riesgos'!F77,Tablas!$C$50:$H$50,0))</f>
        <v>#N/A</v>
      </c>
      <c r="O77" s="12">
        <f>RANK(M77,$M$68:$M$97)+COUNTIF($M$68:M77,M77)-1</f>
        <v>10</v>
      </c>
    </row>
    <row r="78" spans="2:15" x14ac:dyDescent="0.25">
      <c r="B78" s="25">
        <f t="shared" si="0"/>
        <v>11</v>
      </c>
      <c r="C78" s="12">
        <f t="shared" si="0"/>
        <v>0</v>
      </c>
      <c r="D78" s="89"/>
      <c r="E78" s="12">
        <f t="shared" si="1"/>
        <v>0</v>
      </c>
      <c r="F78" s="89"/>
      <c r="K78" s="12">
        <f>IF(D78=Tablas!$B$33,Tablas!$I$33,IF(D78=Tablas!$B$34,Tablas!$I$34,IF(D78=Tablas!$B$35,Tablas!$I$35,IF(D78=Tablas!$B$36,Tablas!$I$36,IF(D78=Tablas!$B$37,Tablas!$I$37,0)))))</f>
        <v>0</v>
      </c>
      <c r="L78" s="12">
        <f>IF(F78=Tablas!$B$41,Tablas!$I$41,IF(F78=Tablas!$B$42,Tablas!$I$42,IF(F78=Tablas!$B$43,Tablas!$I$43,IF(F78=Tablas!$B$44,Tablas!$I$44,IF(F78=Tablas!$B$45,Tablas!$I$45,IF(F78=Tablas!$B$46,Tablas!$I$46,0))))))</f>
        <v>0</v>
      </c>
      <c r="M78" s="12">
        <f t="shared" si="2"/>
        <v>0</v>
      </c>
      <c r="N78" s="12" t="e">
        <f>INDEX(Tablas!$C$51:$H$55,MATCH('Análisis de riesgos'!D78,Tablas!$B$51:$B$55,0),MATCH('Análisis de riesgos'!F78,Tablas!$C$50:$H$50,0))</f>
        <v>#N/A</v>
      </c>
      <c r="O78" s="12">
        <f>RANK(M78,$M$68:$M$97)+COUNTIF($M$68:M78,M78)-1</f>
        <v>11</v>
      </c>
    </row>
    <row r="79" spans="2:15" x14ac:dyDescent="0.25">
      <c r="B79" s="25">
        <f t="shared" si="0"/>
        <v>12</v>
      </c>
      <c r="C79" s="12">
        <f t="shared" si="0"/>
        <v>0</v>
      </c>
      <c r="D79" s="89"/>
      <c r="E79" s="12">
        <f t="shared" si="1"/>
        <v>0</v>
      </c>
      <c r="F79" s="89"/>
      <c r="K79" s="12">
        <f>IF(D79=Tablas!$B$33,Tablas!$I$33,IF(D79=Tablas!$B$34,Tablas!$I$34,IF(D79=Tablas!$B$35,Tablas!$I$35,IF(D79=Tablas!$B$36,Tablas!$I$36,IF(D79=Tablas!$B$37,Tablas!$I$37,0)))))</f>
        <v>0</v>
      </c>
      <c r="L79" s="12">
        <f>IF(F79=Tablas!$B$41,Tablas!$I$41,IF(F79=Tablas!$B$42,Tablas!$I$42,IF(F79=Tablas!$B$43,Tablas!$I$43,IF(F79=Tablas!$B$44,Tablas!$I$44,IF(F79=Tablas!$B$45,Tablas!$I$45,IF(F79=Tablas!$B$46,Tablas!$I$46,0))))))</f>
        <v>0</v>
      </c>
      <c r="M79" s="12">
        <f t="shared" si="2"/>
        <v>0</v>
      </c>
      <c r="N79" s="12" t="e">
        <f>INDEX(Tablas!$C$51:$H$55,MATCH('Análisis de riesgos'!D79,Tablas!$B$51:$B$55,0),MATCH('Análisis de riesgos'!F79,Tablas!$C$50:$H$50,0))</f>
        <v>#N/A</v>
      </c>
      <c r="O79" s="12">
        <f>RANK(M79,$M$68:$M$97)+COUNTIF($M$68:M79,M79)-1</f>
        <v>12</v>
      </c>
    </row>
    <row r="80" spans="2:15" x14ac:dyDescent="0.25">
      <c r="B80" s="25">
        <f t="shared" si="0"/>
        <v>13</v>
      </c>
      <c r="C80" s="12">
        <f t="shared" si="0"/>
        <v>0</v>
      </c>
      <c r="D80" s="89"/>
      <c r="E80" s="12">
        <f t="shared" si="1"/>
        <v>0</v>
      </c>
      <c r="F80" s="89"/>
      <c r="K80" s="12">
        <f>IF(D80=Tablas!$B$33,Tablas!$I$33,IF(D80=Tablas!$B$34,Tablas!$I$34,IF(D80=Tablas!$B$35,Tablas!$I$35,IF(D80=Tablas!$B$36,Tablas!$I$36,IF(D80=Tablas!$B$37,Tablas!$I$37,0)))))</f>
        <v>0</v>
      </c>
      <c r="L80" s="12">
        <f>IF(F80=Tablas!$B$41,Tablas!$I$41,IF(F80=Tablas!$B$42,Tablas!$I$42,IF(F80=Tablas!$B$43,Tablas!$I$43,IF(F80=Tablas!$B$44,Tablas!$I$44,IF(F80=Tablas!$B$45,Tablas!$I$45,IF(F80=Tablas!$B$46,Tablas!$I$46,0))))))</f>
        <v>0</v>
      </c>
      <c r="M80" s="12">
        <f t="shared" si="2"/>
        <v>0</v>
      </c>
      <c r="N80" s="12" t="e">
        <f>INDEX(Tablas!$C$51:$H$55,MATCH('Análisis de riesgos'!D80,Tablas!$B$51:$B$55,0),MATCH('Análisis de riesgos'!F80,Tablas!$C$50:$H$50,0))</f>
        <v>#N/A</v>
      </c>
      <c r="O80" s="12">
        <f>RANK(M80,$M$68:$M$97)+COUNTIF($M$68:M80,M80)-1</f>
        <v>13</v>
      </c>
    </row>
    <row r="81" spans="2:15" x14ac:dyDescent="0.25">
      <c r="B81" s="25">
        <f t="shared" si="0"/>
        <v>14</v>
      </c>
      <c r="C81" s="12">
        <f t="shared" si="0"/>
        <v>0</v>
      </c>
      <c r="D81" s="89"/>
      <c r="E81" s="12">
        <f t="shared" si="1"/>
        <v>0</v>
      </c>
      <c r="F81" s="89"/>
      <c r="K81" s="12">
        <f>IF(D81=Tablas!$B$33,Tablas!$I$33,IF(D81=Tablas!$B$34,Tablas!$I$34,IF(D81=Tablas!$B$35,Tablas!$I$35,IF(D81=Tablas!$B$36,Tablas!$I$36,IF(D81=Tablas!$B$37,Tablas!$I$37,0)))))</f>
        <v>0</v>
      </c>
      <c r="L81" s="12">
        <f>IF(F81=Tablas!$B$41,Tablas!$I$41,IF(F81=Tablas!$B$42,Tablas!$I$42,IF(F81=Tablas!$B$43,Tablas!$I$43,IF(F81=Tablas!$B$44,Tablas!$I$44,IF(F81=Tablas!$B$45,Tablas!$I$45,IF(F81=Tablas!$B$46,Tablas!$I$46,0))))))</f>
        <v>0</v>
      </c>
      <c r="M81" s="12">
        <f t="shared" si="2"/>
        <v>0</v>
      </c>
      <c r="N81" s="12" t="e">
        <f>INDEX(Tablas!$C$51:$H$55,MATCH('Análisis de riesgos'!D81,Tablas!$B$51:$B$55,0),MATCH('Análisis de riesgos'!F81,Tablas!$C$50:$H$50,0))</f>
        <v>#N/A</v>
      </c>
      <c r="O81" s="12">
        <f>RANK(M81,$M$68:$M$97)+COUNTIF($M$68:M81,M81)-1</f>
        <v>14</v>
      </c>
    </row>
    <row r="82" spans="2:15" x14ac:dyDescent="0.25">
      <c r="B82" s="25">
        <f t="shared" si="0"/>
        <v>15</v>
      </c>
      <c r="C82" s="12">
        <f t="shared" si="0"/>
        <v>0</v>
      </c>
      <c r="D82" s="89"/>
      <c r="E82" s="12">
        <f t="shared" si="1"/>
        <v>0</v>
      </c>
      <c r="F82" s="89"/>
      <c r="K82" s="12">
        <f>IF(D82=Tablas!$B$33,Tablas!$I$33,IF(D82=Tablas!$B$34,Tablas!$I$34,IF(D82=Tablas!$B$35,Tablas!$I$35,IF(D82=Tablas!$B$36,Tablas!$I$36,IF(D82=Tablas!$B$37,Tablas!$I$37,0)))))</f>
        <v>0</v>
      </c>
      <c r="L82" s="12">
        <f>IF(F82=Tablas!$B$41,Tablas!$I$41,IF(F82=Tablas!$B$42,Tablas!$I$42,IF(F82=Tablas!$B$43,Tablas!$I$43,IF(F82=Tablas!$B$44,Tablas!$I$44,IF(F82=Tablas!$B$45,Tablas!$I$45,IF(F82=Tablas!$B$46,Tablas!$I$46,0))))))</f>
        <v>0</v>
      </c>
      <c r="M82" s="12">
        <f t="shared" si="2"/>
        <v>0</v>
      </c>
      <c r="N82" s="12" t="e">
        <f>INDEX(Tablas!$C$51:$H$55,MATCH('Análisis de riesgos'!D82,Tablas!$B$51:$B$55,0),MATCH('Análisis de riesgos'!F82,Tablas!$C$50:$H$50,0))</f>
        <v>#N/A</v>
      </c>
      <c r="O82" s="12">
        <f>RANK(M82,$M$68:$M$97)+COUNTIF($M$68:M82,M82)-1</f>
        <v>15</v>
      </c>
    </row>
    <row r="83" spans="2:15" x14ac:dyDescent="0.25">
      <c r="B83" s="25">
        <f t="shared" si="0"/>
        <v>16</v>
      </c>
      <c r="C83" s="12">
        <f t="shared" si="0"/>
        <v>0</v>
      </c>
      <c r="D83" s="89"/>
      <c r="E83" s="12">
        <f t="shared" si="1"/>
        <v>0</v>
      </c>
      <c r="F83" s="89"/>
      <c r="K83" s="12">
        <f>IF(D83=Tablas!$B$33,Tablas!$I$33,IF(D83=Tablas!$B$34,Tablas!$I$34,IF(D83=Tablas!$B$35,Tablas!$I$35,IF(D83=Tablas!$B$36,Tablas!$I$36,IF(D83=Tablas!$B$37,Tablas!$I$37,0)))))</f>
        <v>0</v>
      </c>
      <c r="L83" s="12">
        <f>IF(F83=Tablas!$B$41,Tablas!$I$41,IF(F83=Tablas!$B$42,Tablas!$I$42,IF(F83=Tablas!$B$43,Tablas!$I$43,IF(F83=Tablas!$B$44,Tablas!$I$44,IF(F83=Tablas!$B$45,Tablas!$I$45,IF(F83=Tablas!$B$46,Tablas!$I$46,0))))))</f>
        <v>0</v>
      </c>
      <c r="M83" s="12">
        <f t="shared" si="2"/>
        <v>0</v>
      </c>
      <c r="N83" s="12" t="e">
        <f>INDEX(Tablas!$C$51:$H$55,MATCH('Análisis de riesgos'!D83,Tablas!$B$51:$B$55,0),MATCH('Análisis de riesgos'!F83,Tablas!$C$50:$H$50,0))</f>
        <v>#N/A</v>
      </c>
      <c r="O83" s="12">
        <f>RANK(M83,$M$68:$M$97)+COUNTIF($M$68:M83,M83)-1</f>
        <v>16</v>
      </c>
    </row>
    <row r="84" spans="2:15" x14ac:dyDescent="0.25">
      <c r="B84" s="25">
        <f t="shared" si="0"/>
        <v>17</v>
      </c>
      <c r="C84" s="12">
        <f t="shared" si="0"/>
        <v>0</v>
      </c>
      <c r="D84" s="89"/>
      <c r="E84" s="12">
        <f t="shared" si="1"/>
        <v>0</v>
      </c>
      <c r="F84" s="89"/>
      <c r="K84" s="12">
        <f>IF(D84=Tablas!$B$33,Tablas!$I$33,IF(D84=Tablas!$B$34,Tablas!$I$34,IF(D84=Tablas!$B$35,Tablas!$I$35,IF(D84=Tablas!$B$36,Tablas!$I$36,IF(D84=Tablas!$B$37,Tablas!$I$37,0)))))</f>
        <v>0</v>
      </c>
      <c r="L84" s="12">
        <f>IF(F84=Tablas!$B$41,Tablas!$I$41,IF(F84=Tablas!$B$42,Tablas!$I$42,IF(F84=Tablas!$B$43,Tablas!$I$43,IF(F84=Tablas!$B$44,Tablas!$I$44,IF(F84=Tablas!$B$45,Tablas!$I$45,IF(F84=Tablas!$B$46,Tablas!$I$46,0))))))</f>
        <v>0</v>
      </c>
      <c r="M84" s="12">
        <f t="shared" si="2"/>
        <v>0</v>
      </c>
      <c r="N84" s="12" t="e">
        <f>INDEX(Tablas!$C$51:$H$55,MATCH('Análisis de riesgos'!D84,Tablas!$B$51:$B$55,0),MATCH('Análisis de riesgos'!F84,Tablas!$C$50:$H$50,0))</f>
        <v>#N/A</v>
      </c>
      <c r="O84" s="12">
        <f>RANK(M84,$M$68:$M$97)+COUNTIF($M$68:M84,M84)-1</f>
        <v>17</v>
      </c>
    </row>
    <row r="85" spans="2:15" x14ac:dyDescent="0.25">
      <c r="B85" s="25">
        <f t="shared" si="0"/>
        <v>18</v>
      </c>
      <c r="C85" s="12">
        <f t="shared" si="0"/>
        <v>0</v>
      </c>
      <c r="D85" s="89"/>
      <c r="E85" s="12">
        <f t="shared" si="1"/>
        <v>0</v>
      </c>
      <c r="F85" s="89"/>
      <c r="K85" s="12">
        <f>IF(D85=Tablas!$B$33,Tablas!$I$33,IF(D85=Tablas!$B$34,Tablas!$I$34,IF(D85=Tablas!$B$35,Tablas!$I$35,IF(D85=Tablas!$B$36,Tablas!$I$36,IF(D85=Tablas!$B$37,Tablas!$I$37,0)))))</f>
        <v>0</v>
      </c>
      <c r="L85" s="12">
        <f>IF(F85=Tablas!$B$41,Tablas!$I$41,IF(F85=Tablas!$B$42,Tablas!$I$42,IF(F85=Tablas!$B$43,Tablas!$I$43,IF(F85=Tablas!$B$44,Tablas!$I$44,IF(F85=Tablas!$B$45,Tablas!$I$45,IF(F85=Tablas!$B$46,Tablas!$I$46,0))))))</f>
        <v>0</v>
      </c>
      <c r="M85" s="12">
        <f t="shared" si="2"/>
        <v>0</v>
      </c>
      <c r="N85" s="12" t="e">
        <f>INDEX(Tablas!$C$51:$H$55,MATCH('Análisis de riesgos'!D85,Tablas!$B$51:$B$55,0),MATCH('Análisis de riesgos'!F85,Tablas!$C$50:$H$50,0))</f>
        <v>#N/A</v>
      </c>
      <c r="O85" s="12">
        <f>RANK(M85,$M$68:$M$97)+COUNTIF($M$68:M85,M85)-1</f>
        <v>18</v>
      </c>
    </row>
    <row r="86" spans="2:15" x14ac:dyDescent="0.25">
      <c r="B86" s="25">
        <f t="shared" si="0"/>
        <v>19</v>
      </c>
      <c r="C86" s="12">
        <f t="shared" si="0"/>
        <v>0</v>
      </c>
      <c r="D86" s="89"/>
      <c r="E86" s="12">
        <f t="shared" si="1"/>
        <v>0</v>
      </c>
      <c r="F86" s="89"/>
      <c r="K86" s="12">
        <f>IF(D86=Tablas!$B$33,Tablas!$I$33,IF(D86=Tablas!$B$34,Tablas!$I$34,IF(D86=Tablas!$B$35,Tablas!$I$35,IF(D86=Tablas!$B$36,Tablas!$I$36,IF(D86=Tablas!$B$37,Tablas!$I$37,0)))))</f>
        <v>0</v>
      </c>
      <c r="L86" s="12">
        <f>IF(F86=Tablas!$B$41,Tablas!$I$41,IF(F86=Tablas!$B$42,Tablas!$I$42,IF(F86=Tablas!$B$43,Tablas!$I$43,IF(F86=Tablas!$B$44,Tablas!$I$44,IF(F86=Tablas!$B$45,Tablas!$I$45,IF(F86=Tablas!$B$46,Tablas!$I$46,0))))))</f>
        <v>0</v>
      </c>
      <c r="M86" s="12">
        <f t="shared" si="2"/>
        <v>0</v>
      </c>
      <c r="N86" s="12" t="e">
        <f>INDEX(Tablas!$C$51:$H$55,MATCH('Análisis de riesgos'!D86,Tablas!$B$51:$B$55,0),MATCH('Análisis de riesgos'!F86,Tablas!$C$50:$H$50,0))</f>
        <v>#N/A</v>
      </c>
      <c r="O86" s="12">
        <f>RANK(M86,$M$68:$M$97)+COUNTIF($M$68:M86,M86)-1</f>
        <v>19</v>
      </c>
    </row>
    <row r="87" spans="2:15" x14ac:dyDescent="0.25">
      <c r="B87" s="25">
        <f t="shared" si="0"/>
        <v>20</v>
      </c>
      <c r="C87" s="12">
        <f t="shared" si="0"/>
        <v>0</v>
      </c>
      <c r="D87" s="89"/>
      <c r="E87" s="12">
        <f t="shared" si="1"/>
        <v>0</v>
      </c>
      <c r="F87" s="89"/>
      <c r="K87" s="12">
        <f>IF(D87=Tablas!$B$33,Tablas!$I$33,IF(D87=Tablas!$B$34,Tablas!$I$34,IF(D87=Tablas!$B$35,Tablas!$I$35,IF(D87=Tablas!$B$36,Tablas!$I$36,IF(D87=Tablas!$B$37,Tablas!$I$37,0)))))</f>
        <v>0</v>
      </c>
      <c r="L87" s="12">
        <f>IF(F87=Tablas!$B$41,Tablas!$I$41,IF(F87=Tablas!$B$42,Tablas!$I$42,IF(F87=Tablas!$B$43,Tablas!$I$43,IF(F87=Tablas!$B$44,Tablas!$I$44,IF(F87=Tablas!$B$45,Tablas!$I$45,IF(F87=Tablas!$B$46,Tablas!$I$46,0))))))</f>
        <v>0</v>
      </c>
      <c r="M87" s="12">
        <f t="shared" si="2"/>
        <v>0</v>
      </c>
      <c r="N87" s="12" t="e">
        <f>INDEX(Tablas!$C$51:$H$55,MATCH('Análisis de riesgos'!D87,Tablas!$B$51:$B$55,0),MATCH('Análisis de riesgos'!F87,Tablas!$C$50:$H$50,0))</f>
        <v>#N/A</v>
      </c>
      <c r="O87" s="12">
        <f>RANK(M87,$M$68:$M$97)+COUNTIF($M$68:M87,M87)-1</f>
        <v>20</v>
      </c>
    </row>
    <row r="88" spans="2:15" x14ac:dyDescent="0.25">
      <c r="B88" s="25">
        <f t="shared" si="0"/>
        <v>21</v>
      </c>
      <c r="C88" s="12">
        <f t="shared" si="0"/>
        <v>0</v>
      </c>
      <c r="D88" s="89"/>
      <c r="E88" s="12">
        <f t="shared" si="1"/>
        <v>0</v>
      </c>
      <c r="F88" s="89"/>
      <c r="K88" s="12">
        <f>IF(D88=Tablas!$B$33,Tablas!$I$33,IF(D88=Tablas!$B$34,Tablas!$I$34,IF(D88=Tablas!$B$35,Tablas!$I$35,IF(D88=Tablas!$B$36,Tablas!$I$36,IF(D88=Tablas!$B$37,Tablas!$I$37,0)))))</f>
        <v>0</v>
      </c>
      <c r="L88" s="12">
        <f>IF(F88=Tablas!$B$41,Tablas!$I$41,IF(F88=Tablas!$B$42,Tablas!$I$42,IF(F88=Tablas!$B$43,Tablas!$I$43,IF(F88=Tablas!$B$44,Tablas!$I$44,IF(F88=Tablas!$B$45,Tablas!$I$45,IF(F88=Tablas!$B$46,Tablas!$I$46,0))))))</f>
        <v>0</v>
      </c>
      <c r="M88" s="12">
        <f t="shared" si="2"/>
        <v>0</v>
      </c>
      <c r="N88" s="12" t="e">
        <f>INDEX(Tablas!$C$51:$H$55,MATCH('Análisis de riesgos'!D88,Tablas!$B$51:$B$55,0),MATCH('Análisis de riesgos'!F88,Tablas!$C$50:$H$50,0))</f>
        <v>#N/A</v>
      </c>
      <c r="O88" s="12">
        <f>RANK(M88,$M$68:$M$97)+COUNTIF($M$68:M88,M88)-1</f>
        <v>21</v>
      </c>
    </row>
    <row r="89" spans="2:15" x14ac:dyDescent="0.25">
      <c r="B89" s="25">
        <f t="shared" si="0"/>
        <v>22</v>
      </c>
      <c r="C89" s="12">
        <f t="shared" si="0"/>
        <v>0</v>
      </c>
      <c r="D89" s="89"/>
      <c r="E89" s="12">
        <f t="shared" si="1"/>
        <v>0</v>
      </c>
      <c r="F89" s="89"/>
      <c r="K89" s="12">
        <f>IF(D89=Tablas!$B$33,Tablas!$I$33,IF(D89=Tablas!$B$34,Tablas!$I$34,IF(D89=Tablas!$B$35,Tablas!$I$35,IF(D89=Tablas!$B$36,Tablas!$I$36,IF(D89=Tablas!$B$37,Tablas!$I$37,0)))))</f>
        <v>0</v>
      </c>
      <c r="L89" s="12">
        <f>IF(F89=Tablas!$B$41,Tablas!$I$41,IF(F89=Tablas!$B$42,Tablas!$I$42,IF(F89=Tablas!$B$43,Tablas!$I$43,IF(F89=Tablas!$B$44,Tablas!$I$44,IF(F89=Tablas!$B$45,Tablas!$I$45,IF(F89=Tablas!$B$46,Tablas!$I$46,0))))))</f>
        <v>0</v>
      </c>
      <c r="M89" s="12">
        <f t="shared" si="2"/>
        <v>0</v>
      </c>
      <c r="N89" s="12" t="e">
        <f>INDEX(Tablas!$C$51:$H$55,MATCH('Análisis de riesgos'!D89,Tablas!$B$51:$B$55,0),MATCH('Análisis de riesgos'!F89,Tablas!$C$50:$H$50,0))</f>
        <v>#N/A</v>
      </c>
      <c r="O89" s="12">
        <f>RANK(M89,$M$68:$M$97)+COUNTIF($M$68:M89,M89)-1</f>
        <v>22</v>
      </c>
    </row>
    <row r="90" spans="2:15" x14ac:dyDescent="0.25">
      <c r="B90" s="25">
        <f t="shared" si="0"/>
        <v>23</v>
      </c>
      <c r="C90" s="12">
        <f t="shared" si="0"/>
        <v>0</v>
      </c>
      <c r="D90" s="89"/>
      <c r="E90" s="12">
        <f t="shared" si="1"/>
        <v>0</v>
      </c>
      <c r="F90" s="89"/>
      <c r="K90" s="12">
        <f>IF(D90=Tablas!$B$33,Tablas!$I$33,IF(D90=Tablas!$B$34,Tablas!$I$34,IF(D90=Tablas!$B$35,Tablas!$I$35,IF(D90=Tablas!$B$36,Tablas!$I$36,IF(D90=Tablas!$B$37,Tablas!$I$37,0)))))</f>
        <v>0</v>
      </c>
      <c r="L90" s="12">
        <f>IF(F90=Tablas!$B$41,Tablas!$I$41,IF(F90=Tablas!$B$42,Tablas!$I$42,IF(F90=Tablas!$B$43,Tablas!$I$43,IF(F90=Tablas!$B$44,Tablas!$I$44,IF(F90=Tablas!$B$45,Tablas!$I$45,IF(F90=Tablas!$B$46,Tablas!$I$46,0))))))</f>
        <v>0</v>
      </c>
      <c r="M90" s="12">
        <f t="shared" si="2"/>
        <v>0</v>
      </c>
      <c r="N90" s="12" t="e">
        <f>INDEX(Tablas!$C$51:$H$55,MATCH('Análisis de riesgos'!D90,Tablas!$B$51:$B$55,0),MATCH('Análisis de riesgos'!F90,Tablas!$C$50:$H$50,0))</f>
        <v>#N/A</v>
      </c>
      <c r="O90" s="12">
        <f>RANK(M90,$M$68:$M$97)+COUNTIF($M$68:M90,M90)-1</f>
        <v>23</v>
      </c>
    </row>
    <row r="91" spans="2:15" x14ac:dyDescent="0.25">
      <c r="B91" s="25">
        <f t="shared" si="0"/>
        <v>24</v>
      </c>
      <c r="C91" s="12">
        <f t="shared" si="0"/>
        <v>0</v>
      </c>
      <c r="D91" s="89"/>
      <c r="E91" s="12">
        <f t="shared" si="1"/>
        <v>0</v>
      </c>
      <c r="F91" s="89"/>
      <c r="K91" s="12">
        <f>IF(D91=Tablas!$B$33,Tablas!$I$33,IF(D91=Tablas!$B$34,Tablas!$I$34,IF(D91=Tablas!$B$35,Tablas!$I$35,IF(D91=Tablas!$B$36,Tablas!$I$36,IF(D91=Tablas!$B$37,Tablas!$I$37,0)))))</f>
        <v>0</v>
      </c>
      <c r="L91" s="12">
        <f>IF(F91=Tablas!$B$41,Tablas!$I$41,IF(F91=Tablas!$B$42,Tablas!$I$42,IF(F91=Tablas!$B$43,Tablas!$I$43,IF(F91=Tablas!$B$44,Tablas!$I$44,IF(F91=Tablas!$B$45,Tablas!$I$45,IF(F91=Tablas!$B$46,Tablas!$I$46,0))))))</f>
        <v>0</v>
      </c>
      <c r="M91" s="12">
        <f t="shared" si="2"/>
        <v>0</v>
      </c>
      <c r="N91" s="12" t="e">
        <f>INDEX(Tablas!$C$51:$H$55,MATCH('Análisis de riesgos'!D91,Tablas!$B$51:$B$55,0),MATCH('Análisis de riesgos'!F91,Tablas!$C$50:$H$50,0))</f>
        <v>#N/A</v>
      </c>
      <c r="O91" s="12">
        <f>RANK(M91,$M$68:$M$97)+COUNTIF($M$68:M91,M91)-1</f>
        <v>24</v>
      </c>
    </row>
    <row r="92" spans="2:15" x14ac:dyDescent="0.25">
      <c r="B92" s="25">
        <f t="shared" si="0"/>
        <v>25</v>
      </c>
      <c r="C92" s="12">
        <f t="shared" si="0"/>
        <v>0</v>
      </c>
      <c r="D92" s="89"/>
      <c r="E92" s="12">
        <f t="shared" si="1"/>
        <v>0</v>
      </c>
      <c r="F92" s="89"/>
      <c r="K92" s="12">
        <f>IF(D92=Tablas!$B$33,Tablas!$I$33,IF(D92=Tablas!$B$34,Tablas!$I$34,IF(D92=Tablas!$B$35,Tablas!$I$35,IF(D92=Tablas!$B$36,Tablas!$I$36,IF(D92=Tablas!$B$37,Tablas!$I$37,0)))))</f>
        <v>0</v>
      </c>
      <c r="L92" s="12">
        <f>IF(F92=Tablas!$B$41,Tablas!$I$41,IF(F92=Tablas!$B$42,Tablas!$I$42,IF(F92=Tablas!$B$43,Tablas!$I$43,IF(F92=Tablas!$B$44,Tablas!$I$44,IF(F92=Tablas!$B$45,Tablas!$I$45,IF(F92=Tablas!$B$46,Tablas!$I$46,0))))))</f>
        <v>0</v>
      </c>
      <c r="M92" s="12">
        <f t="shared" si="2"/>
        <v>0</v>
      </c>
      <c r="N92" s="12" t="e">
        <f>INDEX(Tablas!$C$51:$H$55,MATCH('Análisis de riesgos'!D92,Tablas!$B$51:$B$55,0),MATCH('Análisis de riesgos'!F92,Tablas!$C$50:$H$50,0))</f>
        <v>#N/A</v>
      </c>
      <c r="O92" s="12">
        <f>RANK(M92,$M$68:$M$97)+COUNTIF($M$68:M92,M92)-1</f>
        <v>25</v>
      </c>
    </row>
    <row r="93" spans="2:15" x14ac:dyDescent="0.25">
      <c r="B93" s="25">
        <f t="shared" si="0"/>
        <v>26</v>
      </c>
      <c r="C93" s="12">
        <f t="shared" si="0"/>
        <v>0</v>
      </c>
      <c r="D93" s="89"/>
      <c r="E93" s="12">
        <f t="shared" si="1"/>
        <v>0</v>
      </c>
      <c r="F93" s="89"/>
      <c r="K93" s="12">
        <f>IF(D93=Tablas!$B$33,Tablas!$I$33,IF(D93=Tablas!$B$34,Tablas!$I$34,IF(D93=Tablas!$B$35,Tablas!$I$35,IF(D93=Tablas!$B$36,Tablas!$I$36,IF(D93=Tablas!$B$37,Tablas!$I$37,0)))))</f>
        <v>0</v>
      </c>
      <c r="L93" s="12">
        <f>IF(F93=Tablas!$B$41,Tablas!$I$41,IF(F93=Tablas!$B$42,Tablas!$I$42,IF(F93=Tablas!$B$43,Tablas!$I$43,IF(F93=Tablas!$B$44,Tablas!$I$44,IF(F93=Tablas!$B$45,Tablas!$I$45,IF(F93=Tablas!$B$46,Tablas!$I$46,0))))))</f>
        <v>0</v>
      </c>
      <c r="M93" s="12">
        <f t="shared" si="2"/>
        <v>0</v>
      </c>
      <c r="N93" s="12" t="e">
        <f>INDEX(Tablas!$C$51:$H$55,MATCH('Análisis de riesgos'!D93,Tablas!$B$51:$B$55,0),MATCH('Análisis de riesgos'!F93,Tablas!$C$50:$H$50,0))</f>
        <v>#N/A</v>
      </c>
      <c r="O93" s="12">
        <f>RANK(M93,$M$68:$M$97)+COUNTIF($M$68:M93,M93)-1</f>
        <v>26</v>
      </c>
    </row>
    <row r="94" spans="2:15" x14ac:dyDescent="0.25">
      <c r="B94" s="25">
        <f t="shared" si="0"/>
        <v>27</v>
      </c>
      <c r="C94" s="12">
        <f t="shared" si="0"/>
        <v>0</v>
      </c>
      <c r="D94" s="89"/>
      <c r="E94" s="12">
        <f t="shared" si="1"/>
        <v>0</v>
      </c>
      <c r="F94" s="89"/>
      <c r="K94" s="12">
        <f>IF(D94=Tablas!$B$33,Tablas!$I$33,IF(D94=Tablas!$B$34,Tablas!$I$34,IF(D94=Tablas!$B$35,Tablas!$I$35,IF(D94=Tablas!$B$36,Tablas!$I$36,IF(D94=Tablas!$B$37,Tablas!$I$37,0)))))</f>
        <v>0</v>
      </c>
      <c r="L94" s="12">
        <f>IF(F94=Tablas!$B$41,Tablas!$I$41,IF(F94=Tablas!$B$42,Tablas!$I$42,IF(F94=Tablas!$B$43,Tablas!$I$43,IF(F94=Tablas!$B$44,Tablas!$I$44,IF(F94=Tablas!$B$45,Tablas!$I$45,IF(F94=Tablas!$B$46,Tablas!$I$46,0))))))</f>
        <v>0</v>
      </c>
      <c r="M94" s="12">
        <f t="shared" si="2"/>
        <v>0</v>
      </c>
      <c r="N94" s="12" t="e">
        <f>INDEX(Tablas!$C$51:$H$55,MATCH('Análisis de riesgos'!D94,Tablas!$B$51:$B$55,0),MATCH('Análisis de riesgos'!F94,Tablas!$C$50:$H$50,0))</f>
        <v>#N/A</v>
      </c>
      <c r="O94" s="12">
        <f>RANK(M94,$M$68:$M$97)+COUNTIF($M$68:M94,M94)-1</f>
        <v>27</v>
      </c>
    </row>
    <row r="95" spans="2:15" x14ac:dyDescent="0.25">
      <c r="B95" s="25">
        <f t="shared" si="0"/>
        <v>28</v>
      </c>
      <c r="C95" s="12">
        <f t="shared" si="0"/>
        <v>0</v>
      </c>
      <c r="D95" s="89"/>
      <c r="E95" s="12">
        <f t="shared" si="1"/>
        <v>0</v>
      </c>
      <c r="F95" s="89"/>
      <c r="K95" s="12">
        <f>IF(D95=Tablas!$B$33,Tablas!$I$33,IF(D95=Tablas!$B$34,Tablas!$I$34,IF(D95=Tablas!$B$35,Tablas!$I$35,IF(D95=Tablas!$B$36,Tablas!$I$36,IF(D95=Tablas!$B$37,Tablas!$I$37,0)))))</f>
        <v>0</v>
      </c>
      <c r="L95" s="12">
        <f>IF(F95=Tablas!$B$41,Tablas!$I$41,IF(F95=Tablas!$B$42,Tablas!$I$42,IF(F95=Tablas!$B$43,Tablas!$I$43,IF(F95=Tablas!$B$44,Tablas!$I$44,IF(F95=Tablas!$B$45,Tablas!$I$45,IF(F95=Tablas!$B$46,Tablas!$I$46,0))))))</f>
        <v>0</v>
      </c>
      <c r="M95" s="12">
        <f t="shared" si="2"/>
        <v>0</v>
      </c>
      <c r="N95" s="12" t="e">
        <f>INDEX(Tablas!$C$51:$H$55,MATCH('Análisis de riesgos'!D95,Tablas!$B$51:$B$55,0),MATCH('Análisis de riesgos'!F95,Tablas!$C$50:$H$50,0))</f>
        <v>#N/A</v>
      </c>
      <c r="O95" s="12">
        <f>RANK(M95,$M$68:$M$97)+COUNTIF($M$68:M95,M95)-1</f>
        <v>28</v>
      </c>
    </row>
    <row r="96" spans="2:15" x14ac:dyDescent="0.25">
      <c r="B96" s="25">
        <f t="shared" si="0"/>
        <v>29</v>
      </c>
      <c r="C96" s="12">
        <f t="shared" si="0"/>
        <v>0</v>
      </c>
      <c r="D96" s="89"/>
      <c r="E96" s="12">
        <f t="shared" si="1"/>
        <v>0</v>
      </c>
      <c r="F96" s="89"/>
      <c r="K96" s="12">
        <f>IF(D96=Tablas!$B$33,Tablas!$I$33,IF(D96=Tablas!$B$34,Tablas!$I$34,IF(D96=Tablas!$B$35,Tablas!$I$35,IF(D96=Tablas!$B$36,Tablas!$I$36,IF(D96=Tablas!$B$37,Tablas!$I$37,0)))))</f>
        <v>0</v>
      </c>
      <c r="L96" s="12">
        <f>IF(F96=Tablas!$B$41,Tablas!$I$41,IF(F96=Tablas!$B$42,Tablas!$I$42,IF(F96=Tablas!$B$43,Tablas!$I$43,IF(F96=Tablas!$B$44,Tablas!$I$44,IF(F96=Tablas!$B$45,Tablas!$I$45,IF(F96=Tablas!$B$46,Tablas!$I$46,0))))))</f>
        <v>0</v>
      </c>
      <c r="M96" s="12">
        <f t="shared" si="2"/>
        <v>0</v>
      </c>
      <c r="N96" s="12" t="e">
        <f>INDEX(Tablas!$C$51:$H$55,MATCH('Análisis de riesgos'!D96,Tablas!$B$51:$B$55,0),MATCH('Análisis de riesgos'!F96,Tablas!$C$50:$H$50,0))</f>
        <v>#N/A</v>
      </c>
      <c r="O96" s="12">
        <f>RANK(M96,$M$68:$M$97)+COUNTIF($M$68:M96,M96)-1</f>
        <v>29</v>
      </c>
    </row>
    <row r="97" spans="2:15" x14ac:dyDescent="0.25">
      <c r="B97" s="102">
        <f t="shared" si="0"/>
        <v>30</v>
      </c>
      <c r="C97" s="12">
        <f t="shared" si="0"/>
        <v>0</v>
      </c>
      <c r="D97" s="89"/>
      <c r="E97" s="12">
        <f t="shared" si="1"/>
        <v>0</v>
      </c>
      <c r="F97" s="89"/>
      <c r="K97" s="12">
        <f>IF(D97=Tablas!$B$33,Tablas!$I$33,IF(D97=Tablas!$B$34,Tablas!$I$34,IF(D97=Tablas!$B$35,Tablas!$I$35,IF(D97=Tablas!$B$36,Tablas!$I$36,IF(D97=Tablas!$B$37,Tablas!$I$37,0)))))</f>
        <v>0</v>
      </c>
      <c r="L97" s="12">
        <f>IF(F97=Tablas!$B$41,Tablas!$I$41,IF(F97=Tablas!$B$42,Tablas!$I$42,IF(F97=Tablas!$B$43,Tablas!$I$43,IF(F97=Tablas!$B$44,Tablas!$I$44,IF(F97=Tablas!$B$45,Tablas!$I$45,IF(F97=Tablas!$B$46,Tablas!$I$46,0))))))</f>
        <v>0</v>
      </c>
      <c r="M97" s="12">
        <f t="shared" si="2"/>
        <v>0</v>
      </c>
      <c r="N97" s="12" t="e">
        <f>INDEX(Tablas!$C$51:$H$55,MATCH('Análisis de riesgos'!D97,Tablas!$B$51:$B$55,0),MATCH('Análisis de riesgos'!F97,Tablas!$C$50:$H$50,0))</f>
        <v>#N/A</v>
      </c>
      <c r="O97" s="12">
        <f>RANK(M97,$M$68:$M$97)+COUNTIF($M$68:M97,M97)-1</f>
        <v>30</v>
      </c>
    </row>
    <row r="98" spans="2:15" x14ac:dyDescent="0.25">
      <c r="B98" s="22" t="s">
        <v>111</v>
      </c>
      <c r="C98" s="22"/>
      <c r="D98" s="6"/>
      <c r="E98" s="22"/>
      <c r="F98" s="6"/>
      <c r="K98" s="6"/>
      <c r="L98" s="6"/>
      <c r="M98" s="6"/>
      <c r="N98" s="6"/>
      <c r="O98" s="6"/>
    </row>
  </sheetData>
  <sheetProtection insertRows="0"/>
  <mergeCells count="17">
    <mergeCell ref="B17:J17"/>
    <mergeCell ref="B59:J59"/>
    <mergeCell ref="B60:J60"/>
    <mergeCell ref="B61:J61"/>
    <mergeCell ref="B62:J62"/>
    <mergeCell ref="B18:J18"/>
    <mergeCell ref="B19:J19"/>
    <mergeCell ref="B3:J3"/>
    <mergeCell ref="B4:J4"/>
    <mergeCell ref="B5:J5"/>
    <mergeCell ref="B6:J6"/>
    <mergeCell ref="B11:J11"/>
    <mergeCell ref="B12:J12"/>
    <mergeCell ref="B13:J13"/>
    <mergeCell ref="B14:J14"/>
    <mergeCell ref="B15:J15"/>
    <mergeCell ref="B16:J16"/>
  </mergeCells>
  <hyperlinks>
    <hyperlink ref="D67" location="Tablas!A1" display="Probabilidad de la amenaza en base a proyecciones climáticas (Tabla 3)"/>
    <hyperlink ref="F67" location="Tablas!A1" display="Consecuencias de los impactos (Tabla 4)"/>
    <hyperlink ref="N67" location="'Datos adicionales'!A1" display="Riesgo (Tabla 3)"/>
    <hyperlink ref="C22" location="Tablas!A1" display="Amenazas que pueden afectar a la organización en un futuro (Tabla 1)"/>
    <hyperlink ref="D22" location="'Vulnerabilidad actual'!A1" display="¿Evento ocurrido en el pasado? (ver vulnerabilidad actual)"/>
    <hyperlink ref="E22" location="'Proyecciones climáticas'!A1" display="Cambios proyectados en el futuro (ver proyecciones climáticas)"/>
    <hyperlink ref="I22" location="Tablas!A1" display="Receptor detalle (Tabla 2)"/>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 operator="equal" id="{07B73123-A599-4E87-98D7-EDC400039777}">
            <xm:f>Tablas!$C$51</xm:f>
            <x14:dxf>
              <fill>
                <patternFill>
                  <bgColor theme="6"/>
                </patternFill>
              </fill>
            </x14:dxf>
          </x14:cfRule>
          <x14:cfRule type="cellIs" priority="2" operator="equal" id="{B2180147-6BA5-40E0-85AC-BAC211BCD241}">
            <xm:f>Tablas!$D$51</xm:f>
            <x14:dxf>
              <fill>
                <patternFill>
                  <bgColor rgb="FFD8E4BC"/>
                </patternFill>
              </fill>
            </x14:dxf>
          </x14:cfRule>
          <x14:cfRule type="cellIs" priority="3" operator="equal" id="{14D2FFCF-A9AF-463D-A701-041F04527499}">
            <xm:f>Tablas!$E$53</xm:f>
            <x14:dxf>
              <fill>
                <patternFill>
                  <bgColor rgb="FFFFEB84"/>
                </patternFill>
              </fill>
            </x14:dxf>
          </x14:cfRule>
          <x14:cfRule type="cellIs" priority="4" operator="equal" id="{32862590-67E5-4087-B554-7D8A54CB870C}">
            <xm:f>Tablas!$F$53</xm:f>
            <x14:dxf>
              <fill>
                <patternFill>
                  <bgColor rgb="FFFBBE6D"/>
                </patternFill>
              </fill>
            </x14:dxf>
          </x14:cfRule>
          <x14:cfRule type="cellIs" priority="5" operator="equal" id="{426F3498-B110-45FE-BA54-49B058F95A99}">
            <xm:f>Tablas!$G$54</xm:f>
            <x14:dxf>
              <fill>
                <patternFill>
                  <bgColor rgb="FFDA9694"/>
                </patternFill>
              </fill>
            </x14:dxf>
          </x14:cfRule>
          <x14:cfRule type="cellIs" priority="6" operator="equal" id="{A43F44B2-B2A5-4B0A-A84D-FCB93390A479}">
            <xm:f>Tablas!$H$55</xm:f>
            <x14:dxf>
              <fill>
                <patternFill>
                  <bgColor rgb="FFCA6A68"/>
                </patternFill>
              </fill>
            </x14:dxf>
          </x14:cfRule>
          <xm:sqref>N68:N97</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Tablas!$B$33:$B$37</xm:f>
          </x14:formula1>
          <xm:sqref>D68:D97</xm:sqref>
        </x14:dataValidation>
        <x14:dataValidation type="list" allowBlank="1" showInputMessage="1" showErrorMessage="1">
          <x14:formula1>
            <xm:f>Tablas!$B$41:$B$46</xm:f>
          </x14:formula1>
          <xm:sqref>F68:F97</xm:sqref>
        </x14:dataValidation>
        <x14:dataValidation type="list" allowBlank="1" showInputMessage="1" showErrorMessage="1">
          <x14:formula1>
            <xm:f>'Datos adicionales'!$D$45:$D$46</xm:f>
          </x14:formula1>
          <xm:sqref>D23:D54</xm:sqref>
        </x14:dataValidation>
        <x14:dataValidation type="list" allowBlank="1" showInputMessage="1" showErrorMessage="1">
          <x14:formula1>
            <xm:f>'Datos adicionales'!$E$45:$E$47</xm:f>
          </x14:formula1>
          <xm:sqref>H23:H54</xm:sqref>
        </x14:dataValidation>
        <x14:dataValidation type="list" allowBlank="1" showInputMessage="1" showErrorMessage="1">
          <x14:formula1>
            <xm:f>'Datos adicionales'!$C$45:$C$58</xm:f>
          </x14:formula1>
          <xm:sqref>C23:C54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B1:J37"/>
  <sheetViews>
    <sheetView zoomScale="55" zoomScaleNormal="55" workbookViewId="0"/>
  </sheetViews>
  <sheetFormatPr baseColWidth="10" defaultRowHeight="15" x14ac:dyDescent="0.25"/>
  <cols>
    <col min="1" max="1" width="5.7109375" style="1" customWidth="1"/>
    <col min="2" max="2" width="16.42578125" style="1" customWidth="1"/>
    <col min="3" max="3" width="35" style="1" customWidth="1"/>
    <col min="4" max="4" width="59.42578125" style="1" customWidth="1"/>
    <col min="5" max="5" width="27.42578125" style="1" customWidth="1"/>
    <col min="6" max="6" width="10" style="1" hidden="1" customWidth="1"/>
    <col min="7" max="7" width="24.5703125" style="1" customWidth="1"/>
    <col min="8" max="8" width="9.7109375" style="1" hidden="1" customWidth="1"/>
    <col min="9" max="9" width="30.140625" style="1" customWidth="1"/>
    <col min="10" max="10" width="21.7109375" style="1" hidden="1" customWidth="1"/>
    <col min="11" max="12" width="11.42578125" style="1"/>
    <col min="13" max="13" width="6.5703125" style="1" customWidth="1"/>
    <col min="14" max="14" width="18.7109375" style="1" bestFit="1" customWidth="1"/>
    <col min="15" max="16384" width="11.42578125" style="1"/>
  </cols>
  <sheetData>
    <row r="1" spans="2:10" ht="39.950000000000003" customHeight="1" x14ac:dyDescent="0.25">
      <c r="B1" s="42" t="s">
        <v>311</v>
      </c>
      <c r="C1" s="42"/>
      <c r="D1" s="42"/>
      <c r="E1" s="42"/>
      <c r="F1" s="42"/>
      <c r="G1" s="42"/>
      <c r="H1" s="42"/>
      <c r="I1" s="42"/>
      <c r="J1" s="2"/>
    </row>
    <row r="2" spans="2:10" ht="24.95" customHeight="1" x14ac:dyDescent="0.25">
      <c r="B2" s="41" t="s">
        <v>300</v>
      </c>
      <c r="C2" s="41"/>
      <c r="D2" s="41"/>
      <c r="E2" s="41"/>
      <c r="F2" s="41"/>
      <c r="G2" s="41"/>
      <c r="H2" s="41"/>
      <c r="I2" s="41"/>
      <c r="J2" s="41"/>
    </row>
    <row r="3" spans="2:10" ht="15" customHeight="1" x14ac:dyDescent="0.25"/>
    <row r="4" spans="2:10" x14ac:dyDescent="0.25">
      <c r="B4" s="39" t="s">
        <v>112</v>
      </c>
      <c r="C4" s="39" t="s">
        <v>163</v>
      </c>
      <c r="D4" s="39" t="s">
        <v>1</v>
      </c>
      <c r="E4" s="39" t="s">
        <v>40</v>
      </c>
      <c r="F4" s="39"/>
      <c r="G4" s="39" t="s">
        <v>39</v>
      </c>
      <c r="H4" s="39"/>
      <c r="I4" s="39" t="s">
        <v>41</v>
      </c>
      <c r="J4" s="39"/>
    </row>
    <row r="5" spans="2:10" x14ac:dyDescent="0.25">
      <c r="B5" s="25">
        <f>INDEX('Análisis de riesgos'!$B$68:$B$97,MATCH('Resultados riesgos'!J5,'Análisis de riesgos'!$O$68:$O$97,0))</f>
        <v>1</v>
      </c>
      <c r="C5" s="47">
        <f>INDEX('Análisis de riesgos'!$C$68:$C$97,MATCH('Resultados riesgos'!J5,'Análisis de riesgos'!$O$68:$O$97,0))</f>
        <v>0</v>
      </c>
      <c r="D5" s="12">
        <f>INDEX('Análisis de riesgos'!$E$68:$E$97,MATCH('Resultados riesgos'!J5,'Análisis de riesgos'!$O$68:$O$97,0))</f>
        <v>0</v>
      </c>
      <c r="E5" s="12">
        <f>INDEX('Análisis de riesgos'!$D$68:$D$97,MATCH('Resultados riesgos'!J5,'Análisis de riesgos'!$O$68:$O$97,0))</f>
        <v>0</v>
      </c>
      <c r="F5" s="12">
        <f>INDEX('Análisis de riesgos'!$K$68:$K$97,MATCH('Resultados riesgos'!J5,'Análisis de riesgos'!$O$68:$O$97,0))</f>
        <v>0</v>
      </c>
      <c r="G5" s="12">
        <f>INDEX('Análisis de riesgos'!$F$68:$F$97,MATCH('Resultados riesgos'!J5,'Análisis de riesgos'!$O$68:$O$97,0))</f>
        <v>0</v>
      </c>
      <c r="H5" s="12">
        <f>INDEX('Análisis de riesgos'!$L$68:$L$97,MATCH('Resultados riesgos'!J5,'Análisis de riesgos'!$O$68:$O$97,0))</f>
        <v>0</v>
      </c>
      <c r="I5" s="25" t="e">
        <f>INDEX('Análisis de riesgos'!$N$68:$N$97,MATCH('Resultados riesgos'!J5,'Análisis de riesgos'!$O$68:$O$97,0))</f>
        <v>#N/A</v>
      </c>
      <c r="J5" s="25">
        <v>1</v>
      </c>
    </row>
    <row r="6" spans="2:10" x14ac:dyDescent="0.25">
      <c r="B6" s="25">
        <f>INDEX('Análisis de riesgos'!$B$68:$B$97,MATCH('Resultados riesgos'!J6,'Análisis de riesgos'!$O$68:$O$97,0))</f>
        <v>2</v>
      </c>
      <c r="C6" s="47">
        <f>INDEX('Análisis de riesgos'!$C$68:$C$97,MATCH('Resultados riesgos'!J6,'Análisis de riesgos'!$O$68:$O$97,0))</f>
        <v>0</v>
      </c>
      <c r="D6" s="12">
        <f>INDEX('Análisis de riesgos'!$E$68:$E$97,MATCH('Resultados riesgos'!J6,'Análisis de riesgos'!$O$68:$O$97,0))</f>
        <v>0</v>
      </c>
      <c r="E6" s="12">
        <f>INDEX('Análisis de riesgos'!$D$68:$D$97,MATCH('Resultados riesgos'!J6,'Análisis de riesgos'!$O$68:$O$97,0))</f>
        <v>0</v>
      </c>
      <c r="F6" s="12">
        <f>INDEX('Análisis de riesgos'!$K$68:$K$97,MATCH('Resultados riesgos'!J6,'Análisis de riesgos'!$O$68:$O$97,0))</f>
        <v>0</v>
      </c>
      <c r="G6" s="12">
        <f>INDEX('Análisis de riesgos'!$F$68:$F$97,MATCH('Resultados riesgos'!J6,'Análisis de riesgos'!$O$68:$O$97,0))</f>
        <v>0</v>
      </c>
      <c r="H6" s="12">
        <f>INDEX('Análisis de riesgos'!$L$68:$L$97,MATCH('Resultados riesgos'!J6,'Análisis de riesgos'!$O$68:$O$97,0))</f>
        <v>0</v>
      </c>
      <c r="I6" s="25" t="e">
        <f>INDEX('Análisis de riesgos'!$N$68:$N$97,MATCH('Resultados riesgos'!J6,'Análisis de riesgos'!$O$68:$O$97,0))</f>
        <v>#N/A</v>
      </c>
      <c r="J6" s="25">
        <v>2</v>
      </c>
    </row>
    <row r="7" spans="2:10" x14ac:dyDescent="0.25">
      <c r="B7" s="25">
        <f>INDEX('Análisis de riesgos'!$B$68:$B$97,MATCH('Resultados riesgos'!J7,'Análisis de riesgos'!$O$68:$O$97,0))</f>
        <v>3</v>
      </c>
      <c r="C7" s="47">
        <f>INDEX('Análisis de riesgos'!$C$68:$C$97,MATCH('Resultados riesgos'!J7,'Análisis de riesgos'!$O$68:$O$97,0))</f>
        <v>0</v>
      </c>
      <c r="D7" s="12">
        <f>INDEX('Análisis de riesgos'!$E$68:$E$97,MATCH('Resultados riesgos'!J7,'Análisis de riesgos'!$O$68:$O$97,0))</f>
        <v>0</v>
      </c>
      <c r="E7" s="12">
        <f>INDEX('Análisis de riesgos'!$D$68:$D$97,MATCH('Resultados riesgos'!J7,'Análisis de riesgos'!$O$68:$O$97,0))</f>
        <v>0</v>
      </c>
      <c r="F7" s="12">
        <f>INDEX('Análisis de riesgos'!$K$68:$K$97,MATCH('Resultados riesgos'!J7,'Análisis de riesgos'!$O$68:$O$97,0))</f>
        <v>0</v>
      </c>
      <c r="G7" s="12">
        <f>INDEX('Análisis de riesgos'!$F$68:$F$97,MATCH('Resultados riesgos'!J7,'Análisis de riesgos'!$O$68:$O$97,0))</f>
        <v>0</v>
      </c>
      <c r="H7" s="12">
        <f>INDEX('Análisis de riesgos'!$L$68:$L$97,MATCH('Resultados riesgos'!J7,'Análisis de riesgos'!$O$68:$O$97,0))</f>
        <v>0</v>
      </c>
      <c r="I7" s="25" t="e">
        <f>INDEX('Análisis de riesgos'!$N$68:$N$97,MATCH('Resultados riesgos'!J7,'Análisis de riesgos'!$O$68:$O$97,0))</f>
        <v>#N/A</v>
      </c>
      <c r="J7" s="25">
        <v>3</v>
      </c>
    </row>
    <row r="8" spans="2:10" x14ac:dyDescent="0.25">
      <c r="B8" s="25">
        <f>INDEX('Análisis de riesgos'!$B$68:$B$97,MATCH('Resultados riesgos'!J8,'Análisis de riesgos'!$O$68:$O$97,0))</f>
        <v>4</v>
      </c>
      <c r="C8" s="47">
        <f>INDEX('Análisis de riesgos'!$C$68:$C$97,MATCH('Resultados riesgos'!J8,'Análisis de riesgos'!$O$68:$O$97,0))</f>
        <v>0</v>
      </c>
      <c r="D8" s="12">
        <f>INDEX('Análisis de riesgos'!$E$68:$E$97,MATCH('Resultados riesgos'!J8,'Análisis de riesgos'!$O$68:$O$97,0))</f>
        <v>0</v>
      </c>
      <c r="E8" s="12">
        <f>INDEX('Análisis de riesgos'!$D$68:$D$97,MATCH('Resultados riesgos'!J8,'Análisis de riesgos'!$O$68:$O$97,0))</f>
        <v>0</v>
      </c>
      <c r="F8" s="12">
        <f>INDEX('Análisis de riesgos'!$K$68:$K$97,MATCH('Resultados riesgos'!J8,'Análisis de riesgos'!$O$68:$O$97,0))</f>
        <v>0</v>
      </c>
      <c r="G8" s="12">
        <f>INDEX('Análisis de riesgos'!$F$68:$F$97,MATCH('Resultados riesgos'!J8,'Análisis de riesgos'!$O$68:$O$97,0))</f>
        <v>0</v>
      </c>
      <c r="H8" s="12">
        <f>INDEX('Análisis de riesgos'!$L$68:$L$97,MATCH('Resultados riesgos'!J8,'Análisis de riesgos'!$O$68:$O$97,0))</f>
        <v>0</v>
      </c>
      <c r="I8" s="25" t="e">
        <f>INDEX('Análisis de riesgos'!$N$68:$N$97,MATCH('Resultados riesgos'!J8,'Análisis de riesgos'!$O$68:$O$97,0))</f>
        <v>#N/A</v>
      </c>
      <c r="J8" s="25">
        <v>4</v>
      </c>
    </row>
    <row r="9" spans="2:10" x14ac:dyDescent="0.25">
      <c r="B9" s="25">
        <f>INDEX('Análisis de riesgos'!$B$68:$B$97,MATCH('Resultados riesgos'!J9,'Análisis de riesgos'!$O$68:$O$97,0))</f>
        <v>5</v>
      </c>
      <c r="C9" s="47">
        <f>INDEX('Análisis de riesgos'!$C$68:$C$97,MATCH('Resultados riesgos'!J9,'Análisis de riesgos'!$O$68:$O$97,0))</f>
        <v>0</v>
      </c>
      <c r="D9" s="12">
        <f>INDEX('Análisis de riesgos'!$E$68:$E$97,MATCH('Resultados riesgos'!J9,'Análisis de riesgos'!$O$68:$O$97,0))</f>
        <v>0</v>
      </c>
      <c r="E9" s="12">
        <f>INDEX('Análisis de riesgos'!$D$68:$D$97,MATCH('Resultados riesgos'!J9,'Análisis de riesgos'!$O$68:$O$97,0))</f>
        <v>0</v>
      </c>
      <c r="F9" s="12">
        <f>INDEX('Análisis de riesgos'!$K$68:$K$97,MATCH('Resultados riesgos'!J9,'Análisis de riesgos'!$O$68:$O$97,0))</f>
        <v>0</v>
      </c>
      <c r="G9" s="12">
        <f>INDEX('Análisis de riesgos'!$F$68:$F$97,MATCH('Resultados riesgos'!J9,'Análisis de riesgos'!$O$68:$O$97,0))</f>
        <v>0</v>
      </c>
      <c r="H9" s="12">
        <f>INDEX('Análisis de riesgos'!$L$68:$L$97,MATCH('Resultados riesgos'!J9,'Análisis de riesgos'!$O$68:$O$97,0))</f>
        <v>0</v>
      </c>
      <c r="I9" s="25" t="e">
        <f>INDEX('Análisis de riesgos'!$N$68:$N$97,MATCH('Resultados riesgos'!J9,'Análisis de riesgos'!$O$68:$O$97,0))</f>
        <v>#N/A</v>
      </c>
      <c r="J9" s="25">
        <v>5</v>
      </c>
    </row>
    <row r="10" spans="2:10" x14ac:dyDescent="0.25">
      <c r="B10" s="25">
        <f>INDEX('Análisis de riesgos'!$B$68:$B$97,MATCH('Resultados riesgos'!J10,'Análisis de riesgos'!$O$68:$O$97,0))</f>
        <v>6</v>
      </c>
      <c r="C10" s="47">
        <f>INDEX('Análisis de riesgos'!$C$68:$C$97,MATCH('Resultados riesgos'!J10,'Análisis de riesgos'!$O$68:$O$97,0))</f>
        <v>0</v>
      </c>
      <c r="D10" s="12">
        <f>INDEX('Análisis de riesgos'!$E$68:$E$97,MATCH('Resultados riesgos'!J10,'Análisis de riesgos'!$O$68:$O$97,0))</f>
        <v>0</v>
      </c>
      <c r="E10" s="12">
        <f>INDEX('Análisis de riesgos'!$D$68:$D$97,MATCH('Resultados riesgos'!J10,'Análisis de riesgos'!$O$68:$O$97,0))</f>
        <v>0</v>
      </c>
      <c r="F10" s="12">
        <f>INDEX('Análisis de riesgos'!$K$68:$K$97,MATCH('Resultados riesgos'!J10,'Análisis de riesgos'!$O$68:$O$97,0))</f>
        <v>0</v>
      </c>
      <c r="G10" s="12">
        <f>INDEX('Análisis de riesgos'!$F$68:$F$97,MATCH('Resultados riesgos'!J10,'Análisis de riesgos'!$O$68:$O$97,0))</f>
        <v>0</v>
      </c>
      <c r="H10" s="12">
        <f>INDEX('Análisis de riesgos'!$L$68:$L$97,MATCH('Resultados riesgos'!J10,'Análisis de riesgos'!$O$68:$O$97,0))</f>
        <v>0</v>
      </c>
      <c r="I10" s="25" t="e">
        <f>INDEX('Análisis de riesgos'!$N$68:$N$97,MATCH('Resultados riesgos'!J10,'Análisis de riesgos'!$O$68:$O$97,0))</f>
        <v>#N/A</v>
      </c>
      <c r="J10" s="25">
        <v>6</v>
      </c>
    </row>
    <row r="11" spans="2:10" x14ac:dyDescent="0.25">
      <c r="B11" s="25">
        <f>INDEX('Análisis de riesgos'!$B$68:$B$97,MATCH('Resultados riesgos'!J11,'Análisis de riesgos'!$O$68:$O$97,0))</f>
        <v>7</v>
      </c>
      <c r="C11" s="47">
        <f>INDEX('Análisis de riesgos'!$C$68:$C$97,MATCH('Resultados riesgos'!J11,'Análisis de riesgos'!$O$68:$O$97,0))</f>
        <v>0</v>
      </c>
      <c r="D11" s="12">
        <f>INDEX('Análisis de riesgos'!$E$68:$E$97,MATCH('Resultados riesgos'!J11,'Análisis de riesgos'!$O$68:$O$97,0))</f>
        <v>0</v>
      </c>
      <c r="E11" s="12">
        <f>INDEX('Análisis de riesgos'!$D$68:$D$97,MATCH('Resultados riesgos'!J11,'Análisis de riesgos'!$O$68:$O$97,0))</f>
        <v>0</v>
      </c>
      <c r="F11" s="12">
        <f>INDEX('Análisis de riesgos'!$K$68:$K$97,MATCH('Resultados riesgos'!J11,'Análisis de riesgos'!$O$68:$O$97,0))</f>
        <v>0</v>
      </c>
      <c r="G11" s="12">
        <f>INDEX('Análisis de riesgos'!$F$68:$F$97,MATCH('Resultados riesgos'!J11,'Análisis de riesgos'!$O$68:$O$97,0))</f>
        <v>0</v>
      </c>
      <c r="H11" s="12">
        <f>INDEX('Análisis de riesgos'!$L$68:$L$97,MATCH('Resultados riesgos'!J11,'Análisis de riesgos'!$O$68:$O$97,0))</f>
        <v>0</v>
      </c>
      <c r="I11" s="25" t="e">
        <f>INDEX('Análisis de riesgos'!$N$68:$N$97,MATCH('Resultados riesgos'!J11,'Análisis de riesgos'!$O$68:$O$97,0))</f>
        <v>#N/A</v>
      </c>
      <c r="J11" s="25">
        <v>7</v>
      </c>
    </row>
    <row r="12" spans="2:10" x14ac:dyDescent="0.25">
      <c r="B12" s="25">
        <f>INDEX('Análisis de riesgos'!$B$68:$B$97,MATCH('Resultados riesgos'!J12,'Análisis de riesgos'!$O$68:$O$97,0))</f>
        <v>8</v>
      </c>
      <c r="C12" s="47">
        <f>INDEX('Análisis de riesgos'!$C$68:$C$97,MATCH('Resultados riesgos'!J12,'Análisis de riesgos'!$O$68:$O$97,0))</f>
        <v>0</v>
      </c>
      <c r="D12" s="12">
        <f>INDEX('Análisis de riesgos'!$E$68:$E$97,MATCH('Resultados riesgos'!J12,'Análisis de riesgos'!$O$68:$O$97,0))</f>
        <v>0</v>
      </c>
      <c r="E12" s="12">
        <f>INDEX('Análisis de riesgos'!$D$68:$D$97,MATCH('Resultados riesgos'!J12,'Análisis de riesgos'!$O$68:$O$97,0))</f>
        <v>0</v>
      </c>
      <c r="F12" s="12">
        <f>INDEX('Análisis de riesgos'!$K$68:$K$97,MATCH('Resultados riesgos'!J12,'Análisis de riesgos'!$O$68:$O$97,0))</f>
        <v>0</v>
      </c>
      <c r="G12" s="12">
        <f>INDEX('Análisis de riesgos'!$F$68:$F$97,MATCH('Resultados riesgos'!J12,'Análisis de riesgos'!$O$68:$O$97,0))</f>
        <v>0</v>
      </c>
      <c r="H12" s="12">
        <f>INDEX('Análisis de riesgos'!$L$68:$L$97,MATCH('Resultados riesgos'!J12,'Análisis de riesgos'!$O$68:$O$97,0))</f>
        <v>0</v>
      </c>
      <c r="I12" s="25" t="e">
        <f>INDEX('Análisis de riesgos'!$N$68:$N$97,MATCH('Resultados riesgos'!J12,'Análisis de riesgos'!$O$68:$O$97,0))</f>
        <v>#N/A</v>
      </c>
      <c r="J12" s="25">
        <v>8</v>
      </c>
    </row>
    <row r="13" spans="2:10" x14ac:dyDescent="0.25">
      <c r="B13" s="25">
        <f>INDEX('Análisis de riesgos'!$B$68:$B$97,MATCH('Resultados riesgos'!J13,'Análisis de riesgos'!$O$68:$O$97,0))</f>
        <v>9</v>
      </c>
      <c r="C13" s="47">
        <f>INDEX('Análisis de riesgos'!$C$68:$C$97,MATCH('Resultados riesgos'!J13,'Análisis de riesgos'!$O$68:$O$97,0))</f>
        <v>0</v>
      </c>
      <c r="D13" s="12">
        <f>INDEX('Análisis de riesgos'!$E$68:$E$97,MATCH('Resultados riesgos'!J13,'Análisis de riesgos'!$O$68:$O$97,0))</f>
        <v>0</v>
      </c>
      <c r="E13" s="12">
        <f>INDEX('Análisis de riesgos'!$D$68:$D$97,MATCH('Resultados riesgos'!J13,'Análisis de riesgos'!$O$68:$O$97,0))</f>
        <v>0</v>
      </c>
      <c r="F13" s="12">
        <f>INDEX('Análisis de riesgos'!$K$68:$K$97,MATCH('Resultados riesgos'!J13,'Análisis de riesgos'!$O$68:$O$97,0))</f>
        <v>0</v>
      </c>
      <c r="G13" s="12">
        <f>INDEX('Análisis de riesgos'!$F$68:$F$97,MATCH('Resultados riesgos'!J13,'Análisis de riesgos'!$O$68:$O$97,0))</f>
        <v>0</v>
      </c>
      <c r="H13" s="12">
        <f>INDEX('Análisis de riesgos'!$L$68:$L$97,MATCH('Resultados riesgos'!J13,'Análisis de riesgos'!$O$68:$O$97,0))</f>
        <v>0</v>
      </c>
      <c r="I13" s="25" t="e">
        <f>INDEX('Análisis de riesgos'!$N$68:$N$97,MATCH('Resultados riesgos'!J13,'Análisis de riesgos'!$O$68:$O$97,0))</f>
        <v>#N/A</v>
      </c>
      <c r="J13" s="25">
        <v>9</v>
      </c>
    </row>
    <row r="14" spans="2:10" x14ac:dyDescent="0.25">
      <c r="B14" s="25">
        <f>INDEX('Análisis de riesgos'!$B$68:$B$97,MATCH('Resultados riesgos'!J14,'Análisis de riesgos'!$O$68:$O$97,0))</f>
        <v>10</v>
      </c>
      <c r="C14" s="47">
        <f>INDEX('Análisis de riesgos'!$C$68:$C$97,MATCH('Resultados riesgos'!J14,'Análisis de riesgos'!$O$68:$O$97,0))</f>
        <v>0</v>
      </c>
      <c r="D14" s="12">
        <f>INDEX('Análisis de riesgos'!$E$68:$E$97,MATCH('Resultados riesgos'!J14,'Análisis de riesgos'!$O$68:$O$97,0))</f>
        <v>0</v>
      </c>
      <c r="E14" s="12">
        <f>INDEX('Análisis de riesgos'!$D$68:$D$97,MATCH('Resultados riesgos'!J14,'Análisis de riesgos'!$O$68:$O$97,0))</f>
        <v>0</v>
      </c>
      <c r="F14" s="12">
        <f>INDEX('Análisis de riesgos'!$K$68:$K$97,MATCH('Resultados riesgos'!J14,'Análisis de riesgos'!$O$68:$O$97,0))</f>
        <v>0</v>
      </c>
      <c r="G14" s="12">
        <f>INDEX('Análisis de riesgos'!$F$68:$F$97,MATCH('Resultados riesgos'!J14,'Análisis de riesgos'!$O$68:$O$97,0))</f>
        <v>0</v>
      </c>
      <c r="H14" s="12">
        <f>INDEX('Análisis de riesgos'!$L$68:$L$97,MATCH('Resultados riesgos'!J14,'Análisis de riesgos'!$O$68:$O$97,0))</f>
        <v>0</v>
      </c>
      <c r="I14" s="25" t="e">
        <f>INDEX('Análisis de riesgos'!$N$68:$N$97,MATCH('Resultados riesgos'!J14,'Análisis de riesgos'!$O$68:$O$97,0))</f>
        <v>#N/A</v>
      </c>
      <c r="J14" s="25">
        <v>10</v>
      </c>
    </row>
    <row r="15" spans="2:10" x14ac:dyDescent="0.25">
      <c r="B15" s="25">
        <f>INDEX('Análisis de riesgos'!$B$68:$B$97,MATCH('Resultados riesgos'!J15,'Análisis de riesgos'!$O$68:$O$97,0))</f>
        <v>11</v>
      </c>
      <c r="C15" s="47">
        <f>INDEX('Análisis de riesgos'!$C$68:$C$97,MATCH('Resultados riesgos'!J15,'Análisis de riesgos'!$O$68:$O$97,0))</f>
        <v>0</v>
      </c>
      <c r="D15" s="12">
        <f>INDEX('Análisis de riesgos'!$E$68:$E$97,MATCH('Resultados riesgos'!J15,'Análisis de riesgos'!$O$68:$O$97,0))</f>
        <v>0</v>
      </c>
      <c r="E15" s="12">
        <f>INDEX('Análisis de riesgos'!$D$68:$D$97,MATCH('Resultados riesgos'!J15,'Análisis de riesgos'!$O$68:$O$97,0))</f>
        <v>0</v>
      </c>
      <c r="F15" s="12">
        <f>INDEX('Análisis de riesgos'!$K$68:$K$97,MATCH('Resultados riesgos'!J15,'Análisis de riesgos'!$O$68:$O$97,0))</f>
        <v>0</v>
      </c>
      <c r="G15" s="12">
        <f>INDEX('Análisis de riesgos'!$F$68:$F$97,MATCH('Resultados riesgos'!J15,'Análisis de riesgos'!$O$68:$O$97,0))</f>
        <v>0</v>
      </c>
      <c r="H15" s="12">
        <f>INDEX('Análisis de riesgos'!$L$68:$L$97,MATCH('Resultados riesgos'!J15,'Análisis de riesgos'!$O$68:$O$97,0))</f>
        <v>0</v>
      </c>
      <c r="I15" s="25" t="e">
        <f>INDEX('Análisis de riesgos'!$N$68:$N$97,MATCH('Resultados riesgos'!J15,'Análisis de riesgos'!$O$68:$O$97,0))</f>
        <v>#N/A</v>
      </c>
      <c r="J15" s="25">
        <v>11</v>
      </c>
    </row>
    <row r="16" spans="2:10" x14ac:dyDescent="0.25">
      <c r="B16" s="25">
        <f>INDEX('Análisis de riesgos'!$B$68:$B$97,MATCH('Resultados riesgos'!J16,'Análisis de riesgos'!$O$68:$O$97,0))</f>
        <v>12</v>
      </c>
      <c r="C16" s="47">
        <f>INDEX('Análisis de riesgos'!$C$68:$C$97,MATCH('Resultados riesgos'!J16,'Análisis de riesgos'!$O$68:$O$97,0))</f>
        <v>0</v>
      </c>
      <c r="D16" s="12">
        <f>INDEX('Análisis de riesgos'!$E$68:$E$97,MATCH('Resultados riesgos'!J16,'Análisis de riesgos'!$O$68:$O$97,0))</f>
        <v>0</v>
      </c>
      <c r="E16" s="12">
        <f>INDEX('Análisis de riesgos'!$D$68:$D$97,MATCH('Resultados riesgos'!J16,'Análisis de riesgos'!$O$68:$O$97,0))</f>
        <v>0</v>
      </c>
      <c r="F16" s="12">
        <f>INDEX('Análisis de riesgos'!$K$68:$K$97,MATCH('Resultados riesgos'!J16,'Análisis de riesgos'!$O$68:$O$97,0))</f>
        <v>0</v>
      </c>
      <c r="G16" s="12">
        <f>INDEX('Análisis de riesgos'!$F$68:$F$97,MATCH('Resultados riesgos'!J16,'Análisis de riesgos'!$O$68:$O$97,0))</f>
        <v>0</v>
      </c>
      <c r="H16" s="12">
        <f>INDEX('Análisis de riesgos'!$L$68:$L$97,MATCH('Resultados riesgos'!J16,'Análisis de riesgos'!$O$68:$O$97,0))</f>
        <v>0</v>
      </c>
      <c r="I16" s="25" t="e">
        <f>INDEX('Análisis de riesgos'!$N$68:$N$97,MATCH('Resultados riesgos'!J16,'Análisis de riesgos'!$O$68:$O$97,0))</f>
        <v>#N/A</v>
      </c>
      <c r="J16" s="25">
        <v>12</v>
      </c>
    </row>
    <row r="17" spans="2:10" ht="15" customHeight="1" x14ac:dyDescent="0.25">
      <c r="B17" s="25">
        <f>INDEX('Análisis de riesgos'!$B$68:$B$97,MATCH('Resultados riesgos'!J17,'Análisis de riesgos'!$O$68:$O$97,0))</f>
        <v>13</v>
      </c>
      <c r="C17" s="47">
        <f>INDEX('Análisis de riesgos'!$C$68:$C$97,MATCH('Resultados riesgos'!J17,'Análisis de riesgos'!$O$68:$O$97,0))</f>
        <v>0</v>
      </c>
      <c r="D17" s="12">
        <f>INDEX('Análisis de riesgos'!$E$68:$E$97,MATCH('Resultados riesgos'!J17,'Análisis de riesgos'!$O$68:$O$97,0))</f>
        <v>0</v>
      </c>
      <c r="E17" s="12">
        <f>INDEX('Análisis de riesgos'!$D$68:$D$97,MATCH('Resultados riesgos'!J17,'Análisis de riesgos'!$O$68:$O$97,0))</f>
        <v>0</v>
      </c>
      <c r="F17" s="12">
        <f>INDEX('Análisis de riesgos'!$K$68:$K$97,MATCH('Resultados riesgos'!J17,'Análisis de riesgos'!$O$68:$O$97,0))</f>
        <v>0</v>
      </c>
      <c r="G17" s="12">
        <f>INDEX('Análisis de riesgos'!$F$68:$F$97,MATCH('Resultados riesgos'!J17,'Análisis de riesgos'!$O$68:$O$97,0))</f>
        <v>0</v>
      </c>
      <c r="H17" s="12">
        <f>INDEX('Análisis de riesgos'!$L$68:$L$97,MATCH('Resultados riesgos'!J17,'Análisis de riesgos'!$O$68:$O$97,0))</f>
        <v>0</v>
      </c>
      <c r="I17" s="25" t="e">
        <f>INDEX('Análisis de riesgos'!$N$68:$N$97,MATCH('Resultados riesgos'!J17,'Análisis de riesgos'!$O$68:$O$97,0))</f>
        <v>#N/A</v>
      </c>
      <c r="J17" s="25">
        <v>13</v>
      </c>
    </row>
    <row r="18" spans="2:10" ht="15.75" customHeight="1" x14ac:dyDescent="0.25">
      <c r="B18" s="25">
        <f>INDEX('Análisis de riesgos'!$B$68:$B$97,MATCH('Resultados riesgos'!J18,'Análisis de riesgos'!$O$68:$O$97,0))</f>
        <v>14</v>
      </c>
      <c r="C18" s="47">
        <f>INDEX('Análisis de riesgos'!$C$68:$C$97,MATCH('Resultados riesgos'!J18,'Análisis de riesgos'!$O$68:$O$97,0))</f>
        <v>0</v>
      </c>
      <c r="D18" s="12">
        <f>INDEX('Análisis de riesgos'!$E$68:$E$97,MATCH('Resultados riesgos'!J18,'Análisis de riesgos'!$O$68:$O$97,0))</f>
        <v>0</v>
      </c>
      <c r="E18" s="12">
        <f>INDEX('Análisis de riesgos'!$D$68:$D$97,MATCH('Resultados riesgos'!J18,'Análisis de riesgos'!$O$68:$O$97,0))</f>
        <v>0</v>
      </c>
      <c r="F18" s="12">
        <f>INDEX('Análisis de riesgos'!$K$68:$K$97,MATCH('Resultados riesgos'!J18,'Análisis de riesgos'!$O$68:$O$97,0))</f>
        <v>0</v>
      </c>
      <c r="G18" s="12">
        <f>INDEX('Análisis de riesgos'!$F$68:$F$97,MATCH('Resultados riesgos'!J18,'Análisis de riesgos'!$O$68:$O$97,0))</f>
        <v>0</v>
      </c>
      <c r="H18" s="12">
        <f>INDEX('Análisis de riesgos'!$L$68:$L$97,MATCH('Resultados riesgos'!J18,'Análisis de riesgos'!$O$68:$O$97,0))</f>
        <v>0</v>
      </c>
      <c r="I18" s="25" t="e">
        <f>INDEX('Análisis de riesgos'!$N$68:$N$97,MATCH('Resultados riesgos'!J18,'Análisis de riesgos'!$O$68:$O$97,0))</f>
        <v>#N/A</v>
      </c>
      <c r="J18" s="25">
        <v>14</v>
      </c>
    </row>
    <row r="19" spans="2:10" ht="15.75" customHeight="1" x14ac:dyDescent="0.25">
      <c r="B19" s="25">
        <f>INDEX('Análisis de riesgos'!$B$68:$B$97,MATCH('Resultados riesgos'!J19,'Análisis de riesgos'!$O$68:$O$97,0))</f>
        <v>15</v>
      </c>
      <c r="C19" s="47">
        <f>INDEX('Análisis de riesgos'!$C$68:$C$97,MATCH('Resultados riesgos'!J19,'Análisis de riesgos'!$O$68:$O$97,0))</f>
        <v>0</v>
      </c>
      <c r="D19" s="12">
        <f>INDEX('Análisis de riesgos'!$E$68:$E$97,MATCH('Resultados riesgos'!J19,'Análisis de riesgos'!$O$68:$O$97,0))</f>
        <v>0</v>
      </c>
      <c r="E19" s="12">
        <f>INDEX('Análisis de riesgos'!$D$68:$D$97,MATCH('Resultados riesgos'!J19,'Análisis de riesgos'!$O$68:$O$97,0))</f>
        <v>0</v>
      </c>
      <c r="F19" s="12">
        <f>INDEX('Análisis de riesgos'!$K$68:$K$97,MATCH('Resultados riesgos'!J19,'Análisis de riesgos'!$O$68:$O$97,0))</f>
        <v>0</v>
      </c>
      <c r="G19" s="12">
        <f>INDEX('Análisis de riesgos'!$F$68:$F$97,MATCH('Resultados riesgos'!J19,'Análisis de riesgos'!$O$68:$O$97,0))</f>
        <v>0</v>
      </c>
      <c r="H19" s="12">
        <f>INDEX('Análisis de riesgos'!$L$68:$L$97,MATCH('Resultados riesgos'!J19,'Análisis de riesgos'!$O$68:$O$97,0))</f>
        <v>0</v>
      </c>
      <c r="I19" s="25" t="e">
        <f>INDEX('Análisis de riesgos'!$N$68:$N$97,MATCH('Resultados riesgos'!J19,'Análisis de riesgos'!$O$68:$O$97,0))</f>
        <v>#N/A</v>
      </c>
      <c r="J19" s="25">
        <v>15</v>
      </c>
    </row>
    <row r="20" spans="2:10" x14ac:dyDescent="0.25">
      <c r="B20" s="25">
        <f>INDEX('Análisis de riesgos'!$B$68:$B$97,MATCH('Resultados riesgos'!J20,'Análisis de riesgos'!$O$68:$O$97,0))</f>
        <v>16</v>
      </c>
      <c r="C20" s="47">
        <f>INDEX('Análisis de riesgos'!$C$68:$C$97,MATCH('Resultados riesgos'!J20,'Análisis de riesgos'!$O$68:$O$97,0))</f>
        <v>0</v>
      </c>
      <c r="D20" s="12">
        <f>INDEX('Análisis de riesgos'!$E$68:$E$97,MATCH('Resultados riesgos'!J20,'Análisis de riesgos'!$O$68:$O$97,0))</f>
        <v>0</v>
      </c>
      <c r="E20" s="12">
        <f>INDEX('Análisis de riesgos'!$D$68:$D$97,MATCH('Resultados riesgos'!J20,'Análisis de riesgos'!$O$68:$O$97,0))</f>
        <v>0</v>
      </c>
      <c r="F20" s="12">
        <f>INDEX('Análisis de riesgos'!$K$68:$K$97,MATCH('Resultados riesgos'!J20,'Análisis de riesgos'!$O$68:$O$97,0))</f>
        <v>0</v>
      </c>
      <c r="G20" s="12">
        <f>INDEX('Análisis de riesgos'!$F$68:$F$97,MATCH('Resultados riesgos'!J20,'Análisis de riesgos'!$O$68:$O$97,0))</f>
        <v>0</v>
      </c>
      <c r="H20" s="12">
        <f>INDEX('Análisis de riesgos'!$L$68:$L$97,MATCH('Resultados riesgos'!J20,'Análisis de riesgos'!$O$68:$O$97,0))</f>
        <v>0</v>
      </c>
      <c r="I20" s="25" t="e">
        <f>INDEX('Análisis de riesgos'!$N$68:$N$97,MATCH('Resultados riesgos'!J20,'Análisis de riesgos'!$O$68:$O$97,0))</f>
        <v>#N/A</v>
      </c>
      <c r="J20" s="25">
        <v>16</v>
      </c>
    </row>
    <row r="21" spans="2:10" x14ac:dyDescent="0.25">
      <c r="B21" s="25">
        <f>INDEX('Análisis de riesgos'!$B$68:$B$97,MATCH('Resultados riesgos'!J21,'Análisis de riesgos'!$O$68:$O$97,0))</f>
        <v>17</v>
      </c>
      <c r="C21" s="47">
        <f>INDEX('Análisis de riesgos'!$C$68:$C$97,MATCH('Resultados riesgos'!J21,'Análisis de riesgos'!$O$68:$O$97,0))</f>
        <v>0</v>
      </c>
      <c r="D21" s="12">
        <f>INDEX('Análisis de riesgos'!$E$68:$E$97,MATCH('Resultados riesgos'!J21,'Análisis de riesgos'!$O$68:$O$97,0))</f>
        <v>0</v>
      </c>
      <c r="E21" s="12">
        <f>INDEX('Análisis de riesgos'!$D$68:$D$97,MATCH('Resultados riesgos'!J21,'Análisis de riesgos'!$O$68:$O$97,0))</f>
        <v>0</v>
      </c>
      <c r="F21" s="12">
        <f>INDEX('Análisis de riesgos'!$K$68:$K$97,MATCH('Resultados riesgos'!J21,'Análisis de riesgos'!$O$68:$O$97,0))</f>
        <v>0</v>
      </c>
      <c r="G21" s="12">
        <f>INDEX('Análisis de riesgos'!$F$68:$F$97,MATCH('Resultados riesgos'!J21,'Análisis de riesgos'!$O$68:$O$97,0))</f>
        <v>0</v>
      </c>
      <c r="H21" s="12">
        <f>INDEX('Análisis de riesgos'!$L$68:$L$97,MATCH('Resultados riesgos'!J21,'Análisis de riesgos'!$O$68:$O$97,0))</f>
        <v>0</v>
      </c>
      <c r="I21" s="25" t="e">
        <f>INDEX('Análisis de riesgos'!$N$68:$N$97,MATCH('Resultados riesgos'!J21,'Análisis de riesgos'!$O$68:$O$97,0))</f>
        <v>#N/A</v>
      </c>
      <c r="J21" s="25">
        <v>17</v>
      </c>
    </row>
    <row r="22" spans="2:10" x14ac:dyDescent="0.25">
      <c r="B22" s="25">
        <f>INDEX('Análisis de riesgos'!$B$68:$B$97,MATCH('Resultados riesgos'!J22,'Análisis de riesgos'!$O$68:$O$97,0))</f>
        <v>18</v>
      </c>
      <c r="C22" s="47">
        <f>INDEX('Análisis de riesgos'!$C$68:$C$97,MATCH('Resultados riesgos'!J22,'Análisis de riesgos'!$O$68:$O$97,0))</f>
        <v>0</v>
      </c>
      <c r="D22" s="12">
        <f>INDEX('Análisis de riesgos'!$E$68:$E$97,MATCH('Resultados riesgos'!J22,'Análisis de riesgos'!$O$68:$O$97,0))</f>
        <v>0</v>
      </c>
      <c r="E22" s="12">
        <f>INDEX('Análisis de riesgos'!$D$68:$D$97,MATCH('Resultados riesgos'!J22,'Análisis de riesgos'!$O$68:$O$97,0))</f>
        <v>0</v>
      </c>
      <c r="F22" s="12">
        <f>INDEX('Análisis de riesgos'!$K$68:$K$97,MATCH('Resultados riesgos'!J22,'Análisis de riesgos'!$O$68:$O$97,0))</f>
        <v>0</v>
      </c>
      <c r="G22" s="12">
        <f>INDEX('Análisis de riesgos'!$F$68:$F$97,MATCH('Resultados riesgos'!J22,'Análisis de riesgos'!$O$68:$O$97,0))</f>
        <v>0</v>
      </c>
      <c r="H22" s="12">
        <f>INDEX('Análisis de riesgos'!$L$68:$L$97,MATCH('Resultados riesgos'!J22,'Análisis de riesgos'!$O$68:$O$97,0))</f>
        <v>0</v>
      </c>
      <c r="I22" s="25" t="e">
        <f>INDEX('Análisis de riesgos'!$N$68:$N$97,MATCH('Resultados riesgos'!J22,'Análisis de riesgos'!$O$68:$O$97,0))</f>
        <v>#N/A</v>
      </c>
      <c r="J22" s="25">
        <v>18</v>
      </c>
    </row>
    <row r="23" spans="2:10" x14ac:dyDescent="0.25">
      <c r="B23" s="25">
        <f>INDEX('Análisis de riesgos'!$B$68:$B$97,MATCH('Resultados riesgos'!J23,'Análisis de riesgos'!$O$68:$O$97,0))</f>
        <v>19</v>
      </c>
      <c r="C23" s="47">
        <f>INDEX('Análisis de riesgos'!$C$68:$C$97,MATCH('Resultados riesgos'!J23,'Análisis de riesgos'!$O$68:$O$97,0))</f>
        <v>0</v>
      </c>
      <c r="D23" s="12">
        <f>INDEX('Análisis de riesgos'!$E$68:$E$97,MATCH('Resultados riesgos'!J23,'Análisis de riesgos'!$O$68:$O$97,0))</f>
        <v>0</v>
      </c>
      <c r="E23" s="12">
        <f>INDEX('Análisis de riesgos'!$D$68:$D$97,MATCH('Resultados riesgos'!J23,'Análisis de riesgos'!$O$68:$O$97,0))</f>
        <v>0</v>
      </c>
      <c r="F23" s="12">
        <f>INDEX('Análisis de riesgos'!$K$68:$K$97,MATCH('Resultados riesgos'!J23,'Análisis de riesgos'!$O$68:$O$97,0))</f>
        <v>0</v>
      </c>
      <c r="G23" s="12">
        <f>INDEX('Análisis de riesgos'!$F$68:$F$97,MATCH('Resultados riesgos'!J23,'Análisis de riesgos'!$O$68:$O$97,0))</f>
        <v>0</v>
      </c>
      <c r="H23" s="12">
        <f>INDEX('Análisis de riesgos'!$L$68:$L$97,MATCH('Resultados riesgos'!J23,'Análisis de riesgos'!$O$68:$O$97,0))</f>
        <v>0</v>
      </c>
      <c r="I23" s="25" t="e">
        <f>INDEX('Análisis de riesgos'!$N$68:$N$97,MATCH('Resultados riesgos'!J23,'Análisis de riesgos'!$O$68:$O$97,0))</f>
        <v>#N/A</v>
      </c>
      <c r="J23" s="25">
        <v>19</v>
      </c>
    </row>
    <row r="24" spans="2:10" x14ac:dyDescent="0.25">
      <c r="B24" s="25">
        <f>INDEX('Análisis de riesgos'!$B$68:$B$97,MATCH('Resultados riesgos'!J24,'Análisis de riesgos'!$O$68:$O$97,0))</f>
        <v>20</v>
      </c>
      <c r="C24" s="47">
        <f>INDEX('Análisis de riesgos'!$C$68:$C$97,MATCH('Resultados riesgos'!J24,'Análisis de riesgos'!$O$68:$O$97,0))</f>
        <v>0</v>
      </c>
      <c r="D24" s="12">
        <f>INDEX('Análisis de riesgos'!$E$68:$E$97,MATCH('Resultados riesgos'!J24,'Análisis de riesgos'!$O$68:$O$97,0))</f>
        <v>0</v>
      </c>
      <c r="E24" s="12">
        <f>INDEX('Análisis de riesgos'!$D$68:$D$97,MATCH('Resultados riesgos'!J24,'Análisis de riesgos'!$O$68:$O$97,0))</f>
        <v>0</v>
      </c>
      <c r="F24" s="12">
        <f>INDEX('Análisis de riesgos'!$K$68:$K$97,MATCH('Resultados riesgos'!J24,'Análisis de riesgos'!$O$68:$O$97,0))</f>
        <v>0</v>
      </c>
      <c r="G24" s="12">
        <f>INDEX('Análisis de riesgos'!$F$68:$F$97,MATCH('Resultados riesgos'!J24,'Análisis de riesgos'!$O$68:$O$97,0))</f>
        <v>0</v>
      </c>
      <c r="H24" s="12">
        <f>INDEX('Análisis de riesgos'!$L$68:$L$97,MATCH('Resultados riesgos'!J24,'Análisis de riesgos'!$O$68:$O$97,0))</f>
        <v>0</v>
      </c>
      <c r="I24" s="25" t="e">
        <f>INDEX('Análisis de riesgos'!$N$68:$N$97,MATCH('Resultados riesgos'!J24,'Análisis de riesgos'!$O$68:$O$97,0))</f>
        <v>#N/A</v>
      </c>
      <c r="J24" s="25">
        <v>20</v>
      </c>
    </row>
    <row r="25" spans="2:10" x14ac:dyDescent="0.25">
      <c r="B25" s="25">
        <f>INDEX('Análisis de riesgos'!$B$68:$B$97,MATCH('Resultados riesgos'!J25,'Análisis de riesgos'!$O$68:$O$97,0))</f>
        <v>21</v>
      </c>
      <c r="C25" s="47">
        <f>INDEX('Análisis de riesgos'!$C$68:$C$97,MATCH('Resultados riesgos'!J25,'Análisis de riesgos'!$O$68:$O$97,0))</f>
        <v>0</v>
      </c>
      <c r="D25" s="12">
        <f>INDEX('Análisis de riesgos'!$E$68:$E$97,MATCH('Resultados riesgos'!J25,'Análisis de riesgos'!$O$68:$O$97,0))</f>
        <v>0</v>
      </c>
      <c r="E25" s="12">
        <f>INDEX('Análisis de riesgos'!$D$68:$D$97,MATCH('Resultados riesgos'!J25,'Análisis de riesgos'!$O$68:$O$97,0))</f>
        <v>0</v>
      </c>
      <c r="F25" s="12">
        <f>INDEX('Análisis de riesgos'!$K$68:$K$97,MATCH('Resultados riesgos'!J25,'Análisis de riesgos'!$O$68:$O$97,0))</f>
        <v>0</v>
      </c>
      <c r="G25" s="12">
        <f>INDEX('Análisis de riesgos'!$F$68:$F$97,MATCH('Resultados riesgos'!J25,'Análisis de riesgos'!$O$68:$O$97,0))</f>
        <v>0</v>
      </c>
      <c r="H25" s="12">
        <f>INDEX('Análisis de riesgos'!$L$68:$L$97,MATCH('Resultados riesgos'!J25,'Análisis de riesgos'!$O$68:$O$97,0))</f>
        <v>0</v>
      </c>
      <c r="I25" s="25" t="e">
        <f>INDEX('Análisis de riesgos'!$N$68:$N$97,MATCH('Resultados riesgos'!J25,'Análisis de riesgos'!$O$68:$O$97,0))</f>
        <v>#N/A</v>
      </c>
      <c r="J25" s="25">
        <v>21</v>
      </c>
    </row>
    <row r="26" spans="2:10" x14ac:dyDescent="0.25">
      <c r="B26" s="25">
        <f>INDEX('Análisis de riesgos'!$B$68:$B$97,MATCH('Resultados riesgos'!J26,'Análisis de riesgos'!$O$68:$O$97,0))</f>
        <v>22</v>
      </c>
      <c r="C26" s="47">
        <f>INDEX('Análisis de riesgos'!$C$68:$C$97,MATCH('Resultados riesgos'!J26,'Análisis de riesgos'!$O$68:$O$97,0))</f>
        <v>0</v>
      </c>
      <c r="D26" s="12">
        <f>INDEX('Análisis de riesgos'!$E$68:$E$97,MATCH('Resultados riesgos'!J26,'Análisis de riesgos'!$O$68:$O$97,0))</f>
        <v>0</v>
      </c>
      <c r="E26" s="12">
        <f>INDEX('Análisis de riesgos'!$D$68:$D$97,MATCH('Resultados riesgos'!J26,'Análisis de riesgos'!$O$68:$O$97,0))</f>
        <v>0</v>
      </c>
      <c r="F26" s="12">
        <f>INDEX('Análisis de riesgos'!$K$68:$K$97,MATCH('Resultados riesgos'!J26,'Análisis de riesgos'!$O$68:$O$97,0))</f>
        <v>0</v>
      </c>
      <c r="G26" s="12">
        <f>INDEX('Análisis de riesgos'!$F$68:$F$97,MATCH('Resultados riesgos'!J26,'Análisis de riesgos'!$O$68:$O$97,0))</f>
        <v>0</v>
      </c>
      <c r="H26" s="12">
        <f>INDEX('Análisis de riesgos'!$L$68:$L$97,MATCH('Resultados riesgos'!J26,'Análisis de riesgos'!$O$68:$O$97,0))</f>
        <v>0</v>
      </c>
      <c r="I26" s="25" t="e">
        <f>INDEX('Análisis de riesgos'!$N$68:$N$97,MATCH('Resultados riesgos'!J26,'Análisis de riesgos'!$O$68:$O$97,0))</f>
        <v>#N/A</v>
      </c>
      <c r="J26" s="25">
        <v>22</v>
      </c>
    </row>
    <row r="27" spans="2:10" x14ac:dyDescent="0.25">
      <c r="B27" s="25">
        <f>INDEX('Análisis de riesgos'!$B$68:$B$97,MATCH('Resultados riesgos'!J27,'Análisis de riesgos'!$O$68:$O$97,0))</f>
        <v>23</v>
      </c>
      <c r="C27" s="47">
        <f>INDEX('Análisis de riesgos'!$C$68:$C$97,MATCH('Resultados riesgos'!J27,'Análisis de riesgos'!$O$68:$O$97,0))</f>
        <v>0</v>
      </c>
      <c r="D27" s="12">
        <f>INDEX('Análisis de riesgos'!$E$68:$E$97,MATCH('Resultados riesgos'!J27,'Análisis de riesgos'!$O$68:$O$97,0))</f>
        <v>0</v>
      </c>
      <c r="E27" s="12">
        <f>INDEX('Análisis de riesgos'!$D$68:$D$97,MATCH('Resultados riesgos'!J27,'Análisis de riesgos'!$O$68:$O$97,0))</f>
        <v>0</v>
      </c>
      <c r="F27" s="12">
        <f>INDEX('Análisis de riesgos'!$K$68:$K$97,MATCH('Resultados riesgos'!J27,'Análisis de riesgos'!$O$68:$O$97,0))</f>
        <v>0</v>
      </c>
      <c r="G27" s="12">
        <f>INDEX('Análisis de riesgos'!$F$68:$F$97,MATCH('Resultados riesgos'!J27,'Análisis de riesgos'!$O$68:$O$97,0))</f>
        <v>0</v>
      </c>
      <c r="H27" s="12">
        <f>INDEX('Análisis de riesgos'!$L$68:$L$97,MATCH('Resultados riesgos'!J27,'Análisis de riesgos'!$O$68:$O$97,0))</f>
        <v>0</v>
      </c>
      <c r="I27" s="25" t="e">
        <f>INDEX('Análisis de riesgos'!$N$68:$N$97,MATCH('Resultados riesgos'!J27,'Análisis de riesgos'!$O$68:$O$97,0))</f>
        <v>#N/A</v>
      </c>
      <c r="J27" s="25">
        <v>23</v>
      </c>
    </row>
    <row r="28" spans="2:10" x14ac:dyDescent="0.25">
      <c r="B28" s="25">
        <f>INDEX('Análisis de riesgos'!$B$68:$B$97,MATCH('Resultados riesgos'!J28,'Análisis de riesgos'!$O$68:$O$97,0))</f>
        <v>24</v>
      </c>
      <c r="C28" s="47">
        <f>INDEX('Análisis de riesgos'!$C$68:$C$97,MATCH('Resultados riesgos'!J28,'Análisis de riesgos'!$O$68:$O$97,0))</f>
        <v>0</v>
      </c>
      <c r="D28" s="12">
        <f>INDEX('Análisis de riesgos'!$E$68:$E$97,MATCH('Resultados riesgos'!J28,'Análisis de riesgos'!$O$68:$O$97,0))</f>
        <v>0</v>
      </c>
      <c r="E28" s="12">
        <f>INDEX('Análisis de riesgos'!$D$68:$D$97,MATCH('Resultados riesgos'!J28,'Análisis de riesgos'!$O$68:$O$97,0))</f>
        <v>0</v>
      </c>
      <c r="F28" s="12">
        <f>INDEX('Análisis de riesgos'!$K$68:$K$97,MATCH('Resultados riesgos'!J28,'Análisis de riesgos'!$O$68:$O$97,0))</f>
        <v>0</v>
      </c>
      <c r="G28" s="12">
        <f>INDEX('Análisis de riesgos'!$F$68:$F$97,MATCH('Resultados riesgos'!J28,'Análisis de riesgos'!$O$68:$O$97,0))</f>
        <v>0</v>
      </c>
      <c r="H28" s="12">
        <f>INDEX('Análisis de riesgos'!$L$68:$L$97,MATCH('Resultados riesgos'!J28,'Análisis de riesgos'!$O$68:$O$97,0))</f>
        <v>0</v>
      </c>
      <c r="I28" s="25" t="e">
        <f>INDEX('Análisis de riesgos'!$N$68:$N$97,MATCH('Resultados riesgos'!J28,'Análisis de riesgos'!$O$68:$O$97,0))</f>
        <v>#N/A</v>
      </c>
      <c r="J28" s="25">
        <v>24</v>
      </c>
    </row>
    <row r="29" spans="2:10" x14ac:dyDescent="0.25">
      <c r="B29" s="25">
        <f>INDEX('Análisis de riesgos'!$B$68:$B$97,MATCH('Resultados riesgos'!J29,'Análisis de riesgos'!$O$68:$O$97,0))</f>
        <v>25</v>
      </c>
      <c r="C29" s="47">
        <f>INDEX('Análisis de riesgos'!$C$68:$C$97,MATCH('Resultados riesgos'!J29,'Análisis de riesgos'!$O$68:$O$97,0))</f>
        <v>0</v>
      </c>
      <c r="D29" s="12">
        <f>INDEX('Análisis de riesgos'!$E$68:$E$97,MATCH('Resultados riesgos'!J29,'Análisis de riesgos'!$O$68:$O$97,0))</f>
        <v>0</v>
      </c>
      <c r="E29" s="12">
        <f>INDEX('Análisis de riesgos'!$D$68:$D$97,MATCH('Resultados riesgos'!J29,'Análisis de riesgos'!$O$68:$O$97,0))</f>
        <v>0</v>
      </c>
      <c r="F29" s="12">
        <f>INDEX('Análisis de riesgos'!$K$68:$K$97,MATCH('Resultados riesgos'!J29,'Análisis de riesgos'!$O$68:$O$97,0))</f>
        <v>0</v>
      </c>
      <c r="G29" s="12">
        <f>INDEX('Análisis de riesgos'!$F$68:$F$97,MATCH('Resultados riesgos'!J29,'Análisis de riesgos'!$O$68:$O$97,0))</f>
        <v>0</v>
      </c>
      <c r="H29" s="12">
        <f>INDEX('Análisis de riesgos'!$L$68:$L$97,MATCH('Resultados riesgos'!J29,'Análisis de riesgos'!$O$68:$O$97,0))</f>
        <v>0</v>
      </c>
      <c r="I29" s="25" t="e">
        <f>INDEX('Análisis de riesgos'!$N$68:$N$97,MATCH('Resultados riesgos'!J29,'Análisis de riesgos'!$O$68:$O$97,0))</f>
        <v>#N/A</v>
      </c>
      <c r="J29" s="25">
        <v>25</v>
      </c>
    </row>
    <row r="30" spans="2:10" x14ac:dyDescent="0.25">
      <c r="B30" s="25">
        <f>INDEX('Análisis de riesgos'!$B$68:$B$97,MATCH('Resultados riesgos'!J30,'Análisis de riesgos'!$O$68:$O$97,0))</f>
        <v>26</v>
      </c>
      <c r="C30" s="47">
        <f>INDEX('Análisis de riesgos'!$C$68:$C$97,MATCH('Resultados riesgos'!J30,'Análisis de riesgos'!$O$68:$O$97,0))</f>
        <v>0</v>
      </c>
      <c r="D30" s="12">
        <f>INDEX('Análisis de riesgos'!$E$68:$E$97,MATCH('Resultados riesgos'!J30,'Análisis de riesgos'!$O$68:$O$97,0))</f>
        <v>0</v>
      </c>
      <c r="E30" s="12">
        <f>INDEX('Análisis de riesgos'!$D$68:$D$97,MATCH('Resultados riesgos'!J30,'Análisis de riesgos'!$O$68:$O$97,0))</f>
        <v>0</v>
      </c>
      <c r="F30" s="12">
        <f>INDEX('Análisis de riesgos'!$K$68:$K$97,MATCH('Resultados riesgos'!J30,'Análisis de riesgos'!$O$68:$O$97,0))</f>
        <v>0</v>
      </c>
      <c r="G30" s="12">
        <f>INDEX('Análisis de riesgos'!$F$68:$F$97,MATCH('Resultados riesgos'!J30,'Análisis de riesgos'!$O$68:$O$97,0))</f>
        <v>0</v>
      </c>
      <c r="H30" s="12">
        <f>INDEX('Análisis de riesgos'!$L$68:$L$97,MATCH('Resultados riesgos'!J30,'Análisis de riesgos'!$O$68:$O$97,0))</f>
        <v>0</v>
      </c>
      <c r="I30" s="25" t="e">
        <f>INDEX('Análisis de riesgos'!$N$68:$N$97,MATCH('Resultados riesgos'!J30,'Análisis de riesgos'!$O$68:$O$97,0))</f>
        <v>#N/A</v>
      </c>
      <c r="J30" s="25">
        <v>26</v>
      </c>
    </row>
    <row r="31" spans="2:10" x14ac:dyDescent="0.25">
      <c r="B31" s="25">
        <f>INDEX('Análisis de riesgos'!$B$68:$B$97,MATCH('Resultados riesgos'!J31,'Análisis de riesgos'!$O$68:$O$97,0))</f>
        <v>27</v>
      </c>
      <c r="C31" s="47">
        <f>INDEX('Análisis de riesgos'!$C$68:$C$97,MATCH('Resultados riesgos'!J31,'Análisis de riesgos'!$O$68:$O$97,0))</f>
        <v>0</v>
      </c>
      <c r="D31" s="12">
        <f>INDEX('Análisis de riesgos'!$E$68:$E$97,MATCH('Resultados riesgos'!J31,'Análisis de riesgos'!$O$68:$O$97,0))</f>
        <v>0</v>
      </c>
      <c r="E31" s="12">
        <f>INDEX('Análisis de riesgos'!$D$68:$D$97,MATCH('Resultados riesgos'!J31,'Análisis de riesgos'!$O$68:$O$97,0))</f>
        <v>0</v>
      </c>
      <c r="F31" s="12">
        <f>INDEX('Análisis de riesgos'!$K$68:$K$97,MATCH('Resultados riesgos'!J31,'Análisis de riesgos'!$O$68:$O$97,0))</f>
        <v>0</v>
      </c>
      <c r="G31" s="12">
        <f>INDEX('Análisis de riesgos'!$F$68:$F$97,MATCH('Resultados riesgos'!J31,'Análisis de riesgos'!$O$68:$O$97,0))</f>
        <v>0</v>
      </c>
      <c r="H31" s="12">
        <f>INDEX('Análisis de riesgos'!$L$68:$L$97,MATCH('Resultados riesgos'!J31,'Análisis de riesgos'!$O$68:$O$97,0))</f>
        <v>0</v>
      </c>
      <c r="I31" s="25" t="e">
        <f>INDEX('Análisis de riesgos'!$N$68:$N$97,MATCH('Resultados riesgos'!J31,'Análisis de riesgos'!$O$68:$O$97,0))</f>
        <v>#N/A</v>
      </c>
      <c r="J31" s="25">
        <v>27</v>
      </c>
    </row>
    <row r="32" spans="2:10" x14ac:dyDescent="0.25">
      <c r="B32" s="25">
        <f>INDEX('Análisis de riesgos'!$B$68:$B$97,MATCH('Resultados riesgos'!J32,'Análisis de riesgos'!$O$68:$O$97,0))</f>
        <v>28</v>
      </c>
      <c r="C32" s="47">
        <f>INDEX('Análisis de riesgos'!$C$68:$C$97,MATCH('Resultados riesgos'!J32,'Análisis de riesgos'!$O$68:$O$97,0))</f>
        <v>0</v>
      </c>
      <c r="D32" s="12">
        <f>INDEX('Análisis de riesgos'!$E$68:$E$97,MATCH('Resultados riesgos'!J32,'Análisis de riesgos'!$O$68:$O$97,0))</f>
        <v>0</v>
      </c>
      <c r="E32" s="12">
        <f>INDEX('Análisis de riesgos'!$D$68:$D$97,MATCH('Resultados riesgos'!J32,'Análisis de riesgos'!$O$68:$O$97,0))</f>
        <v>0</v>
      </c>
      <c r="F32" s="12">
        <f>INDEX('Análisis de riesgos'!$K$68:$K$97,MATCH('Resultados riesgos'!J32,'Análisis de riesgos'!$O$68:$O$97,0))</f>
        <v>0</v>
      </c>
      <c r="G32" s="12">
        <f>INDEX('Análisis de riesgos'!$F$68:$F$97,MATCH('Resultados riesgos'!J32,'Análisis de riesgos'!$O$68:$O$97,0))</f>
        <v>0</v>
      </c>
      <c r="H32" s="12">
        <f>INDEX('Análisis de riesgos'!$L$68:$L$97,MATCH('Resultados riesgos'!J32,'Análisis de riesgos'!$O$68:$O$97,0))</f>
        <v>0</v>
      </c>
      <c r="I32" s="25" t="e">
        <f>INDEX('Análisis de riesgos'!$N$68:$N$97,MATCH('Resultados riesgos'!J32,'Análisis de riesgos'!$O$68:$O$97,0))</f>
        <v>#N/A</v>
      </c>
      <c r="J32" s="25">
        <v>28</v>
      </c>
    </row>
    <row r="33" spans="2:10" x14ac:dyDescent="0.25">
      <c r="B33" s="25">
        <f>INDEX('Análisis de riesgos'!$B$68:$B$97,MATCH('Resultados riesgos'!J33,'Análisis de riesgos'!$O$68:$O$97,0))</f>
        <v>29</v>
      </c>
      <c r="C33" s="47">
        <f>INDEX('Análisis de riesgos'!$C$68:$C$97,MATCH('Resultados riesgos'!J33,'Análisis de riesgos'!$O$68:$O$97,0))</f>
        <v>0</v>
      </c>
      <c r="D33" s="12">
        <f>INDEX('Análisis de riesgos'!$E$68:$E$97,MATCH('Resultados riesgos'!J33,'Análisis de riesgos'!$O$68:$O$97,0))</f>
        <v>0</v>
      </c>
      <c r="E33" s="12">
        <f>INDEX('Análisis de riesgos'!$D$68:$D$97,MATCH('Resultados riesgos'!J33,'Análisis de riesgos'!$O$68:$O$97,0))</f>
        <v>0</v>
      </c>
      <c r="F33" s="12">
        <f>INDEX('Análisis de riesgos'!$K$68:$K$97,MATCH('Resultados riesgos'!J33,'Análisis de riesgos'!$O$68:$O$97,0))</f>
        <v>0</v>
      </c>
      <c r="G33" s="12">
        <f>INDEX('Análisis de riesgos'!$F$68:$F$97,MATCH('Resultados riesgos'!J33,'Análisis de riesgos'!$O$68:$O$97,0))</f>
        <v>0</v>
      </c>
      <c r="H33" s="12">
        <f>INDEX('Análisis de riesgos'!$L$68:$L$97,MATCH('Resultados riesgos'!J33,'Análisis de riesgos'!$O$68:$O$97,0))</f>
        <v>0</v>
      </c>
      <c r="I33" s="25" t="e">
        <f>INDEX('Análisis de riesgos'!$N$68:$N$97,MATCH('Resultados riesgos'!J33,'Análisis de riesgos'!$O$68:$O$97,0))</f>
        <v>#N/A</v>
      </c>
      <c r="J33" s="25">
        <v>29</v>
      </c>
    </row>
    <row r="34" spans="2:10" x14ac:dyDescent="0.25">
      <c r="B34" s="102">
        <f>INDEX('Análisis de riesgos'!$B$68:$B$97,MATCH('Resultados riesgos'!J34,'Análisis de riesgos'!$O$68:$O$97,0))</f>
        <v>30</v>
      </c>
      <c r="C34" s="103">
        <f>INDEX('Análisis de riesgos'!$C$68:$C$97,MATCH('Resultados riesgos'!J34,'Análisis de riesgos'!$O$68:$O$97,0))</f>
        <v>0</v>
      </c>
      <c r="D34" s="90">
        <f>INDEX('Análisis de riesgos'!$E$68:$E$97,MATCH('Resultados riesgos'!J34,'Análisis de riesgos'!$O$68:$O$97,0))</f>
        <v>0</v>
      </c>
      <c r="E34" s="90">
        <f>INDEX('Análisis de riesgos'!$D$68:$D$97,MATCH('Resultados riesgos'!J34,'Análisis de riesgos'!$O$68:$O$97,0))</f>
        <v>0</v>
      </c>
      <c r="F34" s="90">
        <f>INDEX('Análisis de riesgos'!$K$68:$K$97,MATCH('Resultados riesgos'!J34,'Análisis de riesgos'!$O$68:$O$97,0))</f>
        <v>0</v>
      </c>
      <c r="G34" s="90">
        <f>INDEX('Análisis de riesgos'!$F$68:$F$97,MATCH('Resultados riesgos'!J34,'Análisis de riesgos'!$O$68:$O$97,0))</f>
        <v>0</v>
      </c>
      <c r="H34" s="90">
        <f>INDEX('Análisis de riesgos'!$L$68:$L$97,MATCH('Resultados riesgos'!J34,'Análisis de riesgos'!$O$68:$O$97,0))</f>
        <v>0</v>
      </c>
      <c r="I34" s="102" t="e">
        <f>INDEX('Análisis de riesgos'!$N$68:$N$97,MATCH('Resultados riesgos'!J34,'Análisis de riesgos'!$O$68:$O$97,0))</f>
        <v>#N/A</v>
      </c>
      <c r="J34" s="25">
        <v>30</v>
      </c>
    </row>
    <row r="35" spans="2:10" x14ac:dyDescent="0.25">
      <c r="B35" s="24" t="str">
        <f>'Análisis de riesgos'!B98</f>
        <v>&lt;Insertar aquí el mismo número de filas insertadas en la tabla de identificación de impactos y arrastrar desde la última fila con datos&gt;</v>
      </c>
      <c r="C35" s="24"/>
      <c r="D35" s="24"/>
      <c r="E35" s="12"/>
      <c r="F35" s="12"/>
      <c r="G35" s="12"/>
      <c r="H35" s="12"/>
      <c r="I35" s="12"/>
      <c r="J35" s="12"/>
    </row>
    <row r="37" spans="2:10" ht="24.95" customHeight="1" x14ac:dyDescent="0.25">
      <c r="B37" s="41" t="s">
        <v>451</v>
      </c>
      <c r="C37" s="41"/>
      <c r="D37" s="41"/>
      <c r="E37" s="41"/>
    </row>
  </sheetData>
  <sheetProtection insertRows="0"/>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7" operator="equal" id="{B688D25F-3DD6-49AB-B396-5D341121FBFB}">
            <xm:f>Tablas!$C$51</xm:f>
            <x14:dxf>
              <fill>
                <patternFill>
                  <bgColor theme="6"/>
                </patternFill>
              </fill>
            </x14:dxf>
          </x14:cfRule>
          <x14:cfRule type="cellIs" priority="8" operator="equal" id="{8A888C50-A243-4547-98ED-2FA6B144A401}">
            <xm:f>Tablas!$D$51</xm:f>
            <x14:dxf>
              <fill>
                <patternFill>
                  <bgColor rgb="FFD8E4BC"/>
                </patternFill>
              </fill>
            </x14:dxf>
          </x14:cfRule>
          <x14:cfRule type="cellIs" priority="9" operator="equal" id="{0011B20F-D58E-42F8-B9E6-199ED00C2824}">
            <xm:f>Tablas!$E$53</xm:f>
            <x14:dxf>
              <fill>
                <patternFill>
                  <bgColor rgb="FFFFEB84"/>
                </patternFill>
              </fill>
            </x14:dxf>
          </x14:cfRule>
          <x14:cfRule type="cellIs" priority="10" operator="equal" id="{86E3DDC7-6D84-4E64-B0EE-2E250C56267A}">
            <xm:f>Tablas!$F$53</xm:f>
            <x14:dxf>
              <fill>
                <patternFill>
                  <bgColor rgb="FFFBBE6D"/>
                </patternFill>
              </fill>
            </x14:dxf>
          </x14:cfRule>
          <x14:cfRule type="cellIs" priority="11" operator="equal" id="{AEB11A48-B66E-419E-ABDA-8CDA77469DBD}">
            <xm:f>Tablas!$G$54</xm:f>
            <x14:dxf>
              <fill>
                <patternFill>
                  <bgColor rgb="FFDA9694"/>
                </patternFill>
              </fill>
            </x14:dxf>
          </x14:cfRule>
          <x14:cfRule type="cellIs" priority="12" operator="equal" id="{B8BBE65F-9664-4AB4-992F-75252B025B1E}">
            <xm:f>Tablas!$H$55</xm:f>
            <x14:dxf>
              <fill>
                <patternFill>
                  <bgColor rgb="FFCA6A68"/>
                </patternFill>
              </fill>
            </x14:dxf>
          </x14:cfRule>
          <xm:sqref>I5:I34</xm:sqref>
        </x14:conditionalFormatting>
        <x14:conditionalFormatting xmlns:xm="http://schemas.microsoft.com/office/excel/2006/main">
          <x14:cfRule type="cellIs" priority="1" operator="equal" id="{3674C643-B9A3-4A6F-BAF1-79FCF6F2254D}">
            <xm:f>Tablas!$C$51</xm:f>
            <x14:dxf>
              <fill>
                <patternFill>
                  <bgColor theme="6"/>
                </patternFill>
              </fill>
            </x14:dxf>
          </x14:cfRule>
          <x14:cfRule type="cellIs" priority="2" operator="equal" id="{221C14DB-5ED2-4F7E-91FF-B0AA673E5E62}">
            <xm:f>Tablas!$D$51</xm:f>
            <x14:dxf>
              <fill>
                <patternFill>
                  <bgColor rgb="FFD8E4BC"/>
                </patternFill>
              </fill>
            </x14:dxf>
          </x14:cfRule>
          <x14:cfRule type="cellIs" priority="3" operator="equal" id="{B3AF93E4-8DED-4840-83A9-97561B737AE8}">
            <xm:f>Tablas!$E$53</xm:f>
            <x14:dxf>
              <fill>
                <patternFill>
                  <bgColor rgb="FFFFEB84"/>
                </patternFill>
              </fill>
            </x14:dxf>
          </x14:cfRule>
          <x14:cfRule type="cellIs" priority="4" operator="equal" id="{CDE6D29D-6890-4728-B5E1-130FE1BA0210}">
            <xm:f>Tablas!$F$53</xm:f>
            <x14:dxf>
              <fill>
                <patternFill>
                  <bgColor rgb="FFFBBE6D"/>
                </patternFill>
              </fill>
            </x14:dxf>
          </x14:cfRule>
          <x14:cfRule type="cellIs" priority="5" operator="equal" id="{4404B268-6BA7-43F5-BE2D-8AAF529A298E}">
            <xm:f>Tablas!$G$54</xm:f>
            <x14:dxf>
              <fill>
                <patternFill>
                  <bgColor rgb="FFDA9694"/>
                </patternFill>
              </fill>
            </x14:dxf>
          </x14:cfRule>
          <x14:cfRule type="cellIs" priority="6" operator="equal" id="{1ED15843-7DFE-4BB9-8683-DC7DDB844E97}">
            <xm:f>Tablas!$H$55</xm:f>
            <x14:dxf>
              <fill>
                <patternFill>
                  <bgColor rgb="FFCA6A68"/>
                </patternFill>
              </fill>
            </x14:dxf>
          </x14:cfRule>
          <xm:sqref>J5:J34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B1:W109"/>
  <sheetViews>
    <sheetView zoomScale="50" zoomScaleNormal="50" workbookViewId="0"/>
  </sheetViews>
  <sheetFormatPr baseColWidth="10" defaultRowHeight="15" x14ac:dyDescent="0.25"/>
  <cols>
    <col min="1" max="1" width="5.7109375" style="1" customWidth="1"/>
    <col min="2" max="2" width="15.85546875" style="1" customWidth="1"/>
    <col min="3" max="4" width="32.28515625" style="1" customWidth="1"/>
    <col min="5" max="6" width="20.85546875" style="1" customWidth="1"/>
    <col min="7" max="7" width="68.42578125" style="1" customWidth="1"/>
    <col min="8" max="8" width="20.85546875" style="1" customWidth="1"/>
    <col min="9" max="9" width="24.42578125" style="1" customWidth="1"/>
    <col min="10" max="10" width="27.85546875" style="1" customWidth="1"/>
    <col min="11" max="11" width="18.140625" style="1" customWidth="1"/>
    <col min="12" max="13" width="17.28515625" style="1" customWidth="1"/>
    <col min="14" max="14" width="16.5703125" style="1" hidden="1" customWidth="1"/>
    <col min="15" max="15" width="16.7109375" style="1" hidden="1" customWidth="1"/>
    <col min="16" max="17" width="17.140625" style="1" hidden="1" customWidth="1"/>
    <col min="18" max="18" width="16" style="1" hidden="1" customWidth="1"/>
    <col min="19" max="19" width="11.42578125" style="1" hidden="1" customWidth="1"/>
    <col min="20" max="20" width="16.28515625" style="1" hidden="1" customWidth="1"/>
    <col min="21" max="23" width="11.42578125" style="1" hidden="1" customWidth="1"/>
    <col min="24" max="16384" width="11.42578125" style="1"/>
  </cols>
  <sheetData>
    <row r="1" spans="2:23" ht="39.950000000000003" customHeight="1" x14ac:dyDescent="0.25">
      <c r="B1" s="42" t="s">
        <v>301</v>
      </c>
      <c r="C1" s="42"/>
      <c r="D1" s="42"/>
      <c r="E1" s="42"/>
      <c r="F1" s="42"/>
      <c r="G1" s="42"/>
      <c r="H1" s="42"/>
      <c r="I1" s="42"/>
      <c r="J1" s="42"/>
      <c r="K1" s="42"/>
      <c r="L1" s="42"/>
      <c r="N1" s="42"/>
      <c r="O1" s="42"/>
      <c r="P1" s="42"/>
      <c r="Q1" s="42"/>
      <c r="R1" s="42"/>
      <c r="S1" s="42"/>
      <c r="T1" s="42"/>
      <c r="U1" s="42"/>
      <c r="V1" s="42"/>
      <c r="W1" s="42"/>
    </row>
    <row r="2" spans="2:23" ht="24.95" customHeight="1" x14ac:dyDescent="0.25">
      <c r="B2" s="41" t="s">
        <v>309</v>
      </c>
      <c r="C2" s="41"/>
      <c r="D2" s="41"/>
      <c r="E2" s="41"/>
      <c r="F2" s="41"/>
      <c r="G2" s="41"/>
      <c r="H2" s="41"/>
      <c r="I2" s="41"/>
      <c r="J2" s="41"/>
      <c r="K2" s="41"/>
      <c r="L2" s="41"/>
      <c r="N2" s="41"/>
      <c r="O2" s="41"/>
      <c r="P2" s="41"/>
      <c r="Q2" s="41"/>
      <c r="R2" s="41"/>
      <c r="S2" s="41"/>
      <c r="T2" s="41"/>
      <c r="U2" s="41"/>
      <c r="V2" s="41"/>
      <c r="W2" s="41"/>
    </row>
    <row r="3" spans="2:23" x14ac:dyDescent="0.25">
      <c r="B3" s="4"/>
      <c r="C3" s="4"/>
      <c r="D3" s="4"/>
      <c r="E3" s="4"/>
      <c r="F3" s="4"/>
      <c r="G3" s="4"/>
      <c r="H3" s="4"/>
      <c r="I3" s="4"/>
      <c r="J3" s="4"/>
      <c r="K3" s="4"/>
      <c r="L3" s="4"/>
      <c r="N3" s="4"/>
      <c r="O3" s="4"/>
      <c r="P3" s="4"/>
      <c r="Q3" s="4"/>
      <c r="R3" s="4"/>
      <c r="S3" s="4"/>
      <c r="T3" s="4"/>
      <c r="U3" s="4"/>
      <c r="V3" s="4"/>
      <c r="W3" s="4"/>
    </row>
    <row r="4" spans="2:23" s="14" customFormat="1" x14ac:dyDescent="0.25">
      <c r="B4" s="142" t="s">
        <v>355</v>
      </c>
      <c r="C4" s="142"/>
      <c r="D4" s="142"/>
      <c r="E4" s="142"/>
      <c r="F4" s="142"/>
      <c r="G4" s="142"/>
      <c r="H4" s="142"/>
      <c r="I4" s="142"/>
      <c r="J4" s="142"/>
      <c r="K4" s="142"/>
      <c r="L4" s="71"/>
      <c r="N4" s="71"/>
      <c r="O4" s="71"/>
      <c r="P4" s="71"/>
      <c r="Q4" s="71"/>
      <c r="R4" s="71"/>
      <c r="S4" s="71"/>
      <c r="T4" s="71"/>
      <c r="U4" s="71"/>
      <c r="V4" s="71"/>
      <c r="W4" s="71"/>
    </row>
    <row r="5" spans="2:23" x14ac:dyDescent="0.25">
      <c r="B5" s="143" t="s">
        <v>353</v>
      </c>
      <c r="C5" s="143"/>
      <c r="D5" s="143"/>
      <c r="E5" s="143"/>
      <c r="F5" s="143"/>
      <c r="G5" s="143"/>
      <c r="H5" s="143"/>
      <c r="I5" s="143"/>
      <c r="J5" s="143"/>
      <c r="K5" s="143"/>
      <c r="L5" s="4"/>
      <c r="N5" s="4"/>
      <c r="O5" s="4"/>
      <c r="P5" s="4"/>
      <c r="Q5" s="4"/>
      <c r="R5" s="4"/>
      <c r="S5" s="4"/>
      <c r="T5" s="4"/>
      <c r="U5" s="4"/>
      <c r="V5" s="4"/>
      <c r="W5" s="4"/>
    </row>
    <row r="6" spans="2:23" x14ac:dyDescent="0.25">
      <c r="B6" s="143" t="s">
        <v>354</v>
      </c>
      <c r="C6" s="143"/>
      <c r="D6" s="143"/>
      <c r="E6" s="143"/>
      <c r="F6" s="143"/>
      <c r="G6" s="143"/>
      <c r="H6" s="143"/>
      <c r="I6" s="143"/>
      <c r="J6" s="143"/>
      <c r="K6" s="143"/>
      <c r="L6" s="4"/>
      <c r="N6" s="4"/>
      <c r="O6" s="4"/>
      <c r="P6" s="4"/>
      <c r="Q6" s="4"/>
      <c r="R6" s="4"/>
      <c r="S6" s="4"/>
      <c r="T6" s="4"/>
      <c r="U6" s="4"/>
      <c r="V6" s="4"/>
      <c r="W6" s="4"/>
    </row>
    <row r="7" spans="2:23" ht="32.25" customHeight="1" x14ac:dyDescent="0.25">
      <c r="B7" s="143" t="s">
        <v>356</v>
      </c>
      <c r="C7" s="143"/>
      <c r="D7" s="143"/>
      <c r="E7" s="143"/>
      <c r="F7" s="143"/>
      <c r="G7" s="143"/>
      <c r="H7" s="143"/>
      <c r="I7" s="143"/>
      <c r="J7" s="143"/>
      <c r="K7" s="143"/>
      <c r="L7" s="4"/>
      <c r="N7" s="4"/>
      <c r="O7" s="4"/>
      <c r="P7" s="4"/>
      <c r="Q7" s="4"/>
      <c r="R7" s="4"/>
      <c r="S7" s="4"/>
      <c r="T7" s="4"/>
      <c r="U7" s="4"/>
      <c r="V7" s="4"/>
      <c r="W7" s="4"/>
    </row>
    <row r="8" spans="2:23" x14ac:dyDescent="0.25">
      <c r="B8" s="143" t="s">
        <v>479</v>
      </c>
      <c r="C8" s="143"/>
      <c r="D8" s="143"/>
      <c r="E8" s="143"/>
      <c r="F8" s="143"/>
      <c r="G8" s="143"/>
      <c r="H8" s="143"/>
      <c r="I8" s="143"/>
      <c r="J8" s="143"/>
      <c r="K8" s="143"/>
      <c r="L8" s="4"/>
      <c r="N8" s="4"/>
      <c r="O8" s="4"/>
      <c r="P8" s="4"/>
      <c r="Q8" s="4"/>
      <c r="R8" s="4"/>
      <c r="S8" s="4"/>
      <c r="T8" s="4"/>
      <c r="U8" s="4"/>
      <c r="V8" s="4"/>
      <c r="W8" s="4"/>
    </row>
    <row r="9" spans="2:23" x14ac:dyDescent="0.25">
      <c r="B9" s="143" t="s">
        <v>480</v>
      </c>
      <c r="C9" s="143"/>
      <c r="D9" s="143"/>
      <c r="E9" s="143"/>
      <c r="F9" s="143"/>
      <c r="G9" s="143"/>
      <c r="H9" s="143"/>
      <c r="I9" s="143"/>
      <c r="J9" s="143"/>
      <c r="K9" s="143"/>
      <c r="L9" s="4"/>
      <c r="N9" s="4"/>
      <c r="O9" s="4"/>
      <c r="P9" s="4"/>
      <c r="Q9" s="4"/>
      <c r="R9" s="4"/>
      <c r="S9" s="4"/>
      <c r="T9" s="4"/>
      <c r="U9" s="4"/>
      <c r="V9" s="4"/>
      <c r="W9" s="4"/>
    </row>
    <row r="10" spans="2:23" x14ac:dyDescent="0.25">
      <c r="B10" s="143" t="s">
        <v>481</v>
      </c>
      <c r="C10" s="143"/>
      <c r="D10" s="143"/>
      <c r="E10" s="143"/>
      <c r="F10" s="143"/>
      <c r="G10" s="143"/>
      <c r="H10" s="143"/>
      <c r="I10" s="143"/>
      <c r="J10" s="143"/>
      <c r="K10" s="143"/>
      <c r="L10" s="4"/>
      <c r="N10" s="4"/>
      <c r="O10" s="4"/>
      <c r="P10" s="4"/>
      <c r="Q10" s="4"/>
      <c r="R10" s="4"/>
      <c r="S10" s="4"/>
      <c r="T10" s="4"/>
      <c r="U10" s="4"/>
      <c r="V10" s="4"/>
      <c r="W10" s="4"/>
    </row>
    <row r="11" spans="2:23" x14ac:dyDescent="0.25">
      <c r="B11" s="143" t="s">
        <v>482</v>
      </c>
      <c r="C11" s="143"/>
      <c r="D11" s="143"/>
      <c r="E11" s="143"/>
      <c r="F11" s="143"/>
      <c r="G11" s="143"/>
      <c r="H11" s="143"/>
      <c r="I11" s="143"/>
      <c r="J11" s="143"/>
      <c r="K11" s="143"/>
      <c r="L11" s="4"/>
      <c r="N11" s="4"/>
      <c r="O11" s="4"/>
      <c r="P11" s="4"/>
      <c r="Q11" s="4"/>
      <c r="R11" s="4"/>
      <c r="S11" s="4"/>
      <c r="T11" s="4"/>
      <c r="U11" s="4"/>
      <c r="V11" s="4"/>
      <c r="W11" s="4"/>
    </row>
    <row r="12" spans="2:23" x14ac:dyDescent="0.25">
      <c r="B12" s="143" t="s">
        <v>483</v>
      </c>
      <c r="C12" s="143"/>
      <c r="D12" s="143"/>
      <c r="E12" s="143"/>
      <c r="F12" s="143"/>
      <c r="G12" s="143"/>
      <c r="H12" s="143"/>
      <c r="I12" s="143"/>
      <c r="J12" s="143"/>
      <c r="K12" s="143"/>
      <c r="L12" s="4"/>
      <c r="N12" s="4"/>
      <c r="O12" s="4"/>
      <c r="P12" s="4"/>
      <c r="Q12" s="4"/>
      <c r="R12" s="4"/>
      <c r="S12" s="4"/>
      <c r="T12" s="4"/>
      <c r="U12" s="4"/>
      <c r="V12" s="4"/>
      <c r="W12" s="4"/>
    </row>
    <row r="13" spans="2:23" x14ac:dyDescent="0.25">
      <c r="B13" s="4"/>
      <c r="C13" s="4"/>
      <c r="D13" s="4"/>
      <c r="E13" s="4"/>
      <c r="F13" s="4"/>
      <c r="G13" s="4"/>
      <c r="H13" s="4"/>
      <c r="I13" s="4"/>
      <c r="J13" s="4"/>
      <c r="K13" s="4"/>
      <c r="L13" s="4"/>
      <c r="N13" s="4"/>
      <c r="O13" s="4"/>
      <c r="P13" s="4"/>
      <c r="Q13" s="4"/>
      <c r="R13" s="4"/>
      <c r="S13" s="4"/>
      <c r="T13" s="4"/>
      <c r="U13" s="4"/>
      <c r="V13" s="4"/>
      <c r="W13" s="4"/>
    </row>
    <row r="15" spans="2:23" ht="23.25" customHeight="1" x14ac:dyDescent="0.25">
      <c r="B15" s="144" t="s">
        <v>112</v>
      </c>
      <c r="C15" s="144" t="s">
        <v>0</v>
      </c>
      <c r="D15" s="144" t="s">
        <v>317</v>
      </c>
      <c r="E15" s="144" t="s">
        <v>318</v>
      </c>
      <c r="F15" s="144" t="s">
        <v>342</v>
      </c>
      <c r="G15" s="144" t="s">
        <v>334</v>
      </c>
      <c r="H15" s="135" t="s">
        <v>471</v>
      </c>
      <c r="I15" s="135"/>
      <c r="J15" s="135"/>
      <c r="K15" s="135"/>
      <c r="L15" s="65"/>
      <c r="N15" s="144" t="s">
        <v>302</v>
      </c>
      <c r="O15" s="144" t="s">
        <v>328</v>
      </c>
      <c r="P15" s="144" t="s">
        <v>317</v>
      </c>
      <c r="Q15" s="144" t="s">
        <v>318</v>
      </c>
      <c r="R15" s="65"/>
      <c r="S15" s="65"/>
      <c r="T15" s="65"/>
      <c r="U15" s="65"/>
      <c r="V15" s="65"/>
      <c r="W15" s="65"/>
    </row>
    <row r="16" spans="2:23" ht="60" x14ac:dyDescent="0.25">
      <c r="B16" s="144"/>
      <c r="C16" s="144"/>
      <c r="D16" s="144"/>
      <c r="E16" s="144"/>
      <c r="F16" s="144"/>
      <c r="G16" s="144"/>
      <c r="H16" s="66" t="s">
        <v>304</v>
      </c>
      <c r="I16" s="66" t="s">
        <v>327</v>
      </c>
      <c r="J16" s="66" t="s">
        <v>305</v>
      </c>
      <c r="K16" s="66" t="s">
        <v>306</v>
      </c>
      <c r="L16" s="140" t="s">
        <v>443</v>
      </c>
      <c r="N16" s="144"/>
      <c r="O16" s="144"/>
      <c r="P16" s="144"/>
      <c r="Q16" s="144"/>
      <c r="R16" s="140" t="s">
        <v>307</v>
      </c>
      <c r="S16" s="140" t="s">
        <v>307</v>
      </c>
      <c r="T16" s="140" t="s">
        <v>307</v>
      </c>
      <c r="U16" s="140" t="s">
        <v>307</v>
      </c>
      <c r="V16" s="140" t="s">
        <v>308</v>
      </c>
      <c r="W16" s="140" t="s">
        <v>113</v>
      </c>
    </row>
    <row r="17" spans="2:23" x14ac:dyDescent="0.25">
      <c r="B17" s="144"/>
      <c r="C17" s="144"/>
      <c r="D17" s="144"/>
      <c r="E17" s="144"/>
      <c r="F17" s="144"/>
      <c r="G17" s="144"/>
      <c r="H17" s="135" t="s">
        <v>307</v>
      </c>
      <c r="I17" s="135"/>
      <c r="J17" s="135"/>
      <c r="K17" s="135"/>
      <c r="L17" s="140"/>
      <c r="N17" s="144"/>
      <c r="O17" s="144"/>
      <c r="P17" s="144"/>
      <c r="Q17" s="144"/>
      <c r="R17" s="140"/>
      <c r="S17" s="140"/>
      <c r="T17" s="140"/>
      <c r="U17" s="140"/>
      <c r="V17" s="140"/>
      <c r="W17" s="140"/>
    </row>
    <row r="18" spans="2:23" x14ac:dyDescent="0.25">
      <c r="B18" s="145"/>
      <c r="C18" s="145"/>
      <c r="D18" s="145"/>
      <c r="E18" s="145"/>
      <c r="F18" s="145"/>
      <c r="G18" s="145"/>
      <c r="H18" s="78">
        <v>0.3</v>
      </c>
      <c r="I18" s="78">
        <v>0.15</v>
      </c>
      <c r="J18" s="78">
        <v>0.15</v>
      </c>
      <c r="K18" s="78">
        <v>0.4</v>
      </c>
      <c r="L18" s="141"/>
      <c r="N18" s="145"/>
      <c r="O18" s="145"/>
      <c r="P18" s="145"/>
      <c r="Q18" s="145"/>
      <c r="R18" s="141"/>
      <c r="S18" s="141"/>
      <c r="T18" s="141"/>
      <c r="U18" s="141"/>
      <c r="V18" s="141"/>
      <c r="W18" s="141"/>
    </row>
    <row r="19" spans="2:23" s="69" customFormat="1" x14ac:dyDescent="0.25">
      <c r="B19" s="152">
        <v>1</v>
      </c>
      <c r="C19" s="155">
        <f>'Resultados riesgos'!C5</f>
        <v>0</v>
      </c>
      <c r="D19" s="155">
        <f>'Resultados riesgos'!D5</f>
        <v>0</v>
      </c>
      <c r="E19" s="155" t="e">
        <f>'Resultados riesgos'!I5</f>
        <v>#N/A</v>
      </c>
      <c r="F19" s="89"/>
      <c r="G19" s="90"/>
      <c r="H19" s="90"/>
      <c r="I19" s="90"/>
      <c r="J19" s="90"/>
      <c r="K19" s="90"/>
      <c r="L19" s="25">
        <f>V19</f>
        <v>0</v>
      </c>
      <c r="N19" s="12">
        <f>IF(F19='Datos adicionales'!$B$63,'Análisis de medidas'!G19,0)</f>
        <v>0</v>
      </c>
      <c r="O19" s="12">
        <f>IF(F19='Datos adicionales'!$B$63,$C$19,0)</f>
        <v>0</v>
      </c>
      <c r="P19" s="12">
        <f>IF(F19='Datos adicionales'!$B$63,'Análisis de medidas'!$D$19,0)</f>
        <v>0</v>
      </c>
      <c r="Q19" s="12">
        <f>IF(F19='Datos adicionales'!$B$63,'Análisis de medidas'!$E$19,0)</f>
        <v>0</v>
      </c>
      <c r="R19" s="68">
        <f>H$18</f>
        <v>0.3</v>
      </c>
      <c r="S19" s="68">
        <f>I$18</f>
        <v>0.15</v>
      </c>
      <c r="T19" s="68">
        <f>J$18</f>
        <v>0.15</v>
      </c>
      <c r="U19" s="68">
        <f>K$18</f>
        <v>0.4</v>
      </c>
      <c r="V19" s="12">
        <f>H19*R19+I19*S19+J19*T19+K19*U19</f>
        <v>0</v>
      </c>
      <c r="W19" s="12">
        <f>RANK(V19,$V$19:$V$109)+COUNTIF($V$19:V19,V19)-1</f>
        <v>1</v>
      </c>
    </row>
    <row r="20" spans="2:23" s="69" customFormat="1" x14ac:dyDescent="0.25">
      <c r="B20" s="153"/>
      <c r="C20" s="156"/>
      <c r="D20" s="156"/>
      <c r="E20" s="156"/>
      <c r="F20" s="89"/>
      <c r="G20" s="90"/>
      <c r="H20" s="90"/>
      <c r="I20" s="90"/>
      <c r="J20" s="90"/>
      <c r="K20" s="90"/>
      <c r="L20" s="25">
        <f t="shared" ref="L20:L83" si="0">V20</f>
        <v>0</v>
      </c>
      <c r="N20" s="12">
        <f>IF(F20='Datos adicionales'!$B$63,'Análisis de medidas'!G20,0)</f>
        <v>0</v>
      </c>
      <c r="O20" s="12">
        <f>IF(F20='Datos adicionales'!$B$63,$C$19,0)</f>
        <v>0</v>
      </c>
      <c r="P20" s="12">
        <f>IF(F20='Datos adicionales'!$B$63,'Análisis de medidas'!$D$19,0)</f>
        <v>0</v>
      </c>
      <c r="Q20" s="12">
        <f>IF(F20='Datos adicionales'!$B$63,'Análisis de medidas'!$E$19,0)</f>
        <v>0</v>
      </c>
      <c r="R20" s="68">
        <f t="shared" ref="R20:R83" si="1">H$18</f>
        <v>0.3</v>
      </c>
      <c r="S20" s="68">
        <f t="shared" ref="S20:S83" si="2">I$18</f>
        <v>0.15</v>
      </c>
      <c r="T20" s="68">
        <f t="shared" ref="T20:T83" si="3">J$18</f>
        <v>0.15</v>
      </c>
      <c r="U20" s="68">
        <f t="shared" ref="U20:U83" si="4">K$18</f>
        <v>0.4</v>
      </c>
      <c r="V20" s="12">
        <f t="shared" ref="V20:V83" si="5">H20*R20+I20*S20+J20*T20+K20*U20</f>
        <v>0</v>
      </c>
      <c r="W20" s="12">
        <f>RANK(V20,$V$19:$V$109)+COUNTIF($V$19:V20,V20)-1</f>
        <v>2</v>
      </c>
    </row>
    <row r="21" spans="2:23" s="69" customFormat="1" x14ac:dyDescent="0.25">
      <c r="B21" s="154"/>
      <c r="C21" s="157"/>
      <c r="D21" s="157"/>
      <c r="E21" s="157"/>
      <c r="F21" s="89"/>
      <c r="G21" s="90"/>
      <c r="H21" s="90"/>
      <c r="I21" s="90"/>
      <c r="J21" s="90"/>
      <c r="K21" s="90"/>
      <c r="L21" s="25">
        <f t="shared" si="0"/>
        <v>0</v>
      </c>
      <c r="N21" s="12">
        <f>IF(F21='Datos adicionales'!$B$63,'Análisis de medidas'!G21,0)</f>
        <v>0</v>
      </c>
      <c r="O21" s="12">
        <f>IF(F21='Datos adicionales'!$B$63,$C$19,0)</f>
        <v>0</v>
      </c>
      <c r="P21" s="12">
        <f>IF(F21='Datos adicionales'!$B$63,'Análisis de medidas'!$D$19,0)</f>
        <v>0</v>
      </c>
      <c r="Q21" s="12">
        <f>IF(F21='Datos adicionales'!$B$63,'Análisis de medidas'!$E$19,0)</f>
        <v>0</v>
      </c>
      <c r="R21" s="68">
        <f t="shared" si="1"/>
        <v>0.3</v>
      </c>
      <c r="S21" s="68">
        <f t="shared" si="2"/>
        <v>0.15</v>
      </c>
      <c r="T21" s="68">
        <f t="shared" si="3"/>
        <v>0.15</v>
      </c>
      <c r="U21" s="68">
        <f t="shared" si="4"/>
        <v>0.4</v>
      </c>
      <c r="V21" s="12">
        <f t="shared" si="5"/>
        <v>0</v>
      </c>
      <c r="W21" s="12">
        <f>RANK(V21,$V$19:$V$109)+COUNTIF($V$19:V21,V21)-1</f>
        <v>3</v>
      </c>
    </row>
    <row r="22" spans="2:23" s="69" customFormat="1" x14ac:dyDescent="0.25">
      <c r="B22" s="152">
        <v>2</v>
      </c>
      <c r="C22" s="155">
        <f>'Resultados riesgos'!C6</f>
        <v>0</v>
      </c>
      <c r="D22" s="155">
        <f>'Resultados riesgos'!D6</f>
        <v>0</v>
      </c>
      <c r="E22" s="155" t="e">
        <f>'Resultados riesgos'!I6</f>
        <v>#N/A</v>
      </c>
      <c r="F22" s="89"/>
      <c r="G22" s="90"/>
      <c r="H22" s="90"/>
      <c r="I22" s="90"/>
      <c r="J22" s="90"/>
      <c r="K22" s="90"/>
      <c r="L22" s="25">
        <f t="shared" si="0"/>
        <v>0</v>
      </c>
      <c r="N22" s="12">
        <f>IF(F22='Datos adicionales'!$B$63,'Análisis de medidas'!G22,0)</f>
        <v>0</v>
      </c>
      <c r="O22" s="12">
        <f>IF(F22='Datos adicionales'!$B$63,$C$22,0)</f>
        <v>0</v>
      </c>
      <c r="P22" s="12">
        <f>IF(F22='Datos adicionales'!$B$63,'Análisis de medidas'!$D$22,0)</f>
        <v>0</v>
      </c>
      <c r="Q22" s="12">
        <f>IF(F22='Datos adicionales'!$B$63,'Análisis de medidas'!$E$22,0)</f>
        <v>0</v>
      </c>
      <c r="R22" s="68">
        <f t="shared" si="1"/>
        <v>0.3</v>
      </c>
      <c r="S22" s="68">
        <f t="shared" si="2"/>
        <v>0.15</v>
      </c>
      <c r="T22" s="68">
        <f t="shared" si="3"/>
        <v>0.15</v>
      </c>
      <c r="U22" s="68">
        <f t="shared" si="4"/>
        <v>0.4</v>
      </c>
      <c r="V22" s="12">
        <f t="shared" si="5"/>
        <v>0</v>
      </c>
      <c r="W22" s="12">
        <f>RANK(V22,$V$19:$V$109)+COUNTIF($V$19:V22,V22)-1</f>
        <v>4</v>
      </c>
    </row>
    <row r="23" spans="2:23" s="69" customFormat="1" x14ac:dyDescent="0.25">
      <c r="B23" s="153"/>
      <c r="C23" s="156"/>
      <c r="D23" s="156"/>
      <c r="E23" s="156"/>
      <c r="F23" s="89"/>
      <c r="G23" s="90"/>
      <c r="H23" s="90"/>
      <c r="I23" s="90"/>
      <c r="J23" s="90"/>
      <c r="K23" s="90"/>
      <c r="L23" s="25">
        <f t="shared" si="0"/>
        <v>0</v>
      </c>
      <c r="N23" s="12">
        <f>IF(F23='Datos adicionales'!$B$63,'Análisis de medidas'!G23,0)</f>
        <v>0</v>
      </c>
      <c r="O23" s="12">
        <f>IF(F23='Datos adicionales'!$B$63,$C$22,0)</f>
        <v>0</v>
      </c>
      <c r="P23" s="12">
        <f>IF(F23='Datos adicionales'!$B$63,'Análisis de medidas'!$D$22,0)</f>
        <v>0</v>
      </c>
      <c r="Q23" s="12">
        <f>IF(F23='Datos adicionales'!$B$63,'Análisis de medidas'!$E$22,0)</f>
        <v>0</v>
      </c>
      <c r="R23" s="68">
        <f t="shared" si="1"/>
        <v>0.3</v>
      </c>
      <c r="S23" s="68">
        <f t="shared" si="2"/>
        <v>0.15</v>
      </c>
      <c r="T23" s="68">
        <f t="shared" si="3"/>
        <v>0.15</v>
      </c>
      <c r="U23" s="68">
        <f t="shared" si="4"/>
        <v>0.4</v>
      </c>
      <c r="V23" s="12">
        <f t="shared" si="5"/>
        <v>0</v>
      </c>
      <c r="W23" s="12">
        <f>RANK(V23,$V$19:$V$109)+COUNTIF($V$19:V23,V23)-1</f>
        <v>5</v>
      </c>
    </row>
    <row r="24" spans="2:23" s="69" customFormat="1" x14ac:dyDescent="0.25">
      <c r="B24" s="154"/>
      <c r="C24" s="157"/>
      <c r="D24" s="157"/>
      <c r="E24" s="157"/>
      <c r="F24" s="89"/>
      <c r="G24" s="90"/>
      <c r="H24" s="90"/>
      <c r="I24" s="90"/>
      <c r="J24" s="90"/>
      <c r="K24" s="90"/>
      <c r="L24" s="25">
        <f t="shared" si="0"/>
        <v>0</v>
      </c>
      <c r="N24" s="12">
        <f>IF(F24='Datos adicionales'!$B$63,'Análisis de medidas'!G24,0)</f>
        <v>0</v>
      </c>
      <c r="O24" s="12">
        <f>IF(F24='Datos adicionales'!$B$63,$C$22,0)</f>
        <v>0</v>
      </c>
      <c r="P24" s="12">
        <f>IF(F24='Datos adicionales'!$B$63,'Análisis de medidas'!$D$22,0)</f>
        <v>0</v>
      </c>
      <c r="Q24" s="12">
        <f>IF(F24='Datos adicionales'!$B$63,'Análisis de medidas'!$E$22,0)</f>
        <v>0</v>
      </c>
      <c r="R24" s="68">
        <f t="shared" si="1"/>
        <v>0.3</v>
      </c>
      <c r="S24" s="68">
        <f t="shared" si="2"/>
        <v>0.15</v>
      </c>
      <c r="T24" s="68">
        <f t="shared" si="3"/>
        <v>0.15</v>
      </c>
      <c r="U24" s="68">
        <f t="shared" si="4"/>
        <v>0.4</v>
      </c>
      <c r="V24" s="12">
        <f t="shared" si="5"/>
        <v>0</v>
      </c>
      <c r="W24" s="12">
        <f>RANK(V24,$V$19:$V$109)+COUNTIF($V$19:V24,V24)-1</f>
        <v>6</v>
      </c>
    </row>
    <row r="25" spans="2:23" s="69" customFormat="1" x14ac:dyDescent="0.25">
      <c r="B25" s="152">
        <v>3</v>
      </c>
      <c r="C25" s="155">
        <f>'Resultados riesgos'!C7</f>
        <v>0</v>
      </c>
      <c r="D25" s="155">
        <f>'Resultados riesgos'!D7</f>
        <v>0</v>
      </c>
      <c r="E25" s="155" t="e">
        <f>'Resultados riesgos'!I7</f>
        <v>#N/A</v>
      </c>
      <c r="F25" s="89"/>
      <c r="G25" s="90"/>
      <c r="H25" s="90"/>
      <c r="I25" s="90"/>
      <c r="J25" s="90"/>
      <c r="K25" s="90"/>
      <c r="L25" s="25">
        <f t="shared" si="0"/>
        <v>0</v>
      </c>
      <c r="N25" s="12">
        <f>IF(F25='Datos adicionales'!$B$63,'Análisis de medidas'!G25,0)</f>
        <v>0</v>
      </c>
      <c r="O25" s="12">
        <f>IF(F25='Datos adicionales'!$B$63,$C$25,0)</f>
        <v>0</v>
      </c>
      <c r="P25" s="12">
        <f>IF(F25='Datos adicionales'!$B$63,'Análisis de medidas'!$D$25,0)</f>
        <v>0</v>
      </c>
      <c r="Q25" s="12">
        <f>IF(F25='Datos adicionales'!$B$63,'Análisis de medidas'!$E$25,0)</f>
        <v>0</v>
      </c>
      <c r="R25" s="68">
        <f t="shared" si="1"/>
        <v>0.3</v>
      </c>
      <c r="S25" s="68">
        <f t="shared" si="2"/>
        <v>0.15</v>
      </c>
      <c r="T25" s="68">
        <f t="shared" si="3"/>
        <v>0.15</v>
      </c>
      <c r="U25" s="68">
        <f t="shared" si="4"/>
        <v>0.4</v>
      </c>
      <c r="V25" s="12">
        <f t="shared" si="5"/>
        <v>0</v>
      </c>
      <c r="W25" s="12">
        <f>RANK(V25,$V$19:$V$109)+COUNTIF($V$19:V25,V25)-1</f>
        <v>7</v>
      </c>
    </row>
    <row r="26" spans="2:23" s="69" customFormat="1" x14ac:dyDescent="0.25">
      <c r="B26" s="153"/>
      <c r="C26" s="156"/>
      <c r="D26" s="156"/>
      <c r="E26" s="156"/>
      <c r="F26" s="89"/>
      <c r="G26" s="90"/>
      <c r="H26" s="90"/>
      <c r="I26" s="90"/>
      <c r="J26" s="90"/>
      <c r="K26" s="90"/>
      <c r="L26" s="25">
        <f t="shared" si="0"/>
        <v>0</v>
      </c>
      <c r="N26" s="12">
        <f>IF(F26='Datos adicionales'!$B$63,'Análisis de medidas'!G26,0)</f>
        <v>0</v>
      </c>
      <c r="O26" s="12">
        <f>IF(F26='Datos adicionales'!$B$63,$C$25,0)</f>
        <v>0</v>
      </c>
      <c r="P26" s="12">
        <f>IF(F26='Datos adicionales'!$B$63,'Análisis de medidas'!$D$25,0)</f>
        <v>0</v>
      </c>
      <c r="Q26" s="12">
        <f>IF(F26='Datos adicionales'!$B$63,'Análisis de medidas'!$E$25,0)</f>
        <v>0</v>
      </c>
      <c r="R26" s="68">
        <f t="shared" si="1"/>
        <v>0.3</v>
      </c>
      <c r="S26" s="68">
        <f t="shared" si="2"/>
        <v>0.15</v>
      </c>
      <c r="T26" s="68">
        <f t="shared" si="3"/>
        <v>0.15</v>
      </c>
      <c r="U26" s="68">
        <f t="shared" si="4"/>
        <v>0.4</v>
      </c>
      <c r="V26" s="12">
        <f t="shared" si="5"/>
        <v>0</v>
      </c>
      <c r="W26" s="12">
        <f>RANK(V26,$V$19:$V$109)+COUNTIF($V$19:V26,V26)-1</f>
        <v>8</v>
      </c>
    </row>
    <row r="27" spans="2:23" s="69" customFormat="1" x14ac:dyDescent="0.25">
      <c r="B27" s="154"/>
      <c r="C27" s="157"/>
      <c r="D27" s="157"/>
      <c r="E27" s="157"/>
      <c r="F27" s="89"/>
      <c r="G27" s="90"/>
      <c r="H27" s="90"/>
      <c r="I27" s="90"/>
      <c r="J27" s="90"/>
      <c r="K27" s="90"/>
      <c r="L27" s="25">
        <f t="shared" si="0"/>
        <v>0</v>
      </c>
      <c r="N27" s="12">
        <f>IF(F27='Datos adicionales'!$B$63,'Análisis de medidas'!G27,0)</f>
        <v>0</v>
      </c>
      <c r="O27" s="12">
        <f>IF(F27='Datos adicionales'!$B$63,$C$25,0)</f>
        <v>0</v>
      </c>
      <c r="P27" s="12">
        <f>IF(F27='Datos adicionales'!$B$63,'Análisis de medidas'!$D$25,0)</f>
        <v>0</v>
      </c>
      <c r="Q27" s="12">
        <f>IF(F27='Datos adicionales'!$B$63,'Análisis de medidas'!$E$25,0)</f>
        <v>0</v>
      </c>
      <c r="R27" s="68">
        <f t="shared" si="1"/>
        <v>0.3</v>
      </c>
      <c r="S27" s="68">
        <f t="shared" si="2"/>
        <v>0.15</v>
      </c>
      <c r="T27" s="68">
        <f t="shared" si="3"/>
        <v>0.15</v>
      </c>
      <c r="U27" s="68">
        <f t="shared" si="4"/>
        <v>0.4</v>
      </c>
      <c r="V27" s="12">
        <f t="shared" si="5"/>
        <v>0</v>
      </c>
      <c r="W27" s="12">
        <f>RANK(V27,$V$19:$V$109)+COUNTIF($V$19:V27,V27)-1</f>
        <v>9</v>
      </c>
    </row>
    <row r="28" spans="2:23" s="69" customFormat="1" x14ac:dyDescent="0.25">
      <c r="B28" s="152">
        <v>4</v>
      </c>
      <c r="C28" s="155">
        <f>'Resultados riesgos'!C8</f>
        <v>0</v>
      </c>
      <c r="D28" s="155">
        <f>'Resultados riesgos'!D8</f>
        <v>0</v>
      </c>
      <c r="E28" s="155" t="e">
        <f>'Resultados riesgos'!I8</f>
        <v>#N/A</v>
      </c>
      <c r="F28" s="89"/>
      <c r="G28" s="90"/>
      <c r="H28" s="90"/>
      <c r="I28" s="90"/>
      <c r="J28" s="90"/>
      <c r="K28" s="90"/>
      <c r="L28" s="25">
        <f t="shared" si="0"/>
        <v>0</v>
      </c>
      <c r="N28" s="12">
        <f>IF(F28='Datos adicionales'!$B$63,'Análisis de medidas'!G28,0)</f>
        <v>0</v>
      </c>
      <c r="O28" s="12">
        <f>IF(F28='Datos adicionales'!$B$63,$C$28,0)</f>
        <v>0</v>
      </c>
      <c r="P28" s="12">
        <f>IF(F28='Datos adicionales'!$B$63,'Análisis de medidas'!$D$28,0)</f>
        <v>0</v>
      </c>
      <c r="Q28" s="12">
        <f>IF(F28='Datos adicionales'!$B$63,'Análisis de medidas'!$E$28,0)</f>
        <v>0</v>
      </c>
      <c r="R28" s="68">
        <f t="shared" si="1"/>
        <v>0.3</v>
      </c>
      <c r="S28" s="68">
        <f t="shared" si="2"/>
        <v>0.15</v>
      </c>
      <c r="T28" s="68">
        <f t="shared" si="3"/>
        <v>0.15</v>
      </c>
      <c r="U28" s="68">
        <f t="shared" si="4"/>
        <v>0.4</v>
      </c>
      <c r="V28" s="12">
        <f t="shared" si="5"/>
        <v>0</v>
      </c>
      <c r="W28" s="12">
        <f>RANK(V28,$V$19:$V$109)+COUNTIF($V$19:V28,V28)-1</f>
        <v>10</v>
      </c>
    </row>
    <row r="29" spans="2:23" s="69" customFormat="1" x14ac:dyDescent="0.25">
      <c r="B29" s="153"/>
      <c r="C29" s="156"/>
      <c r="D29" s="156"/>
      <c r="E29" s="156"/>
      <c r="F29" s="89"/>
      <c r="G29" s="90"/>
      <c r="H29" s="90"/>
      <c r="I29" s="90"/>
      <c r="J29" s="90"/>
      <c r="K29" s="90"/>
      <c r="L29" s="25">
        <f t="shared" si="0"/>
        <v>0</v>
      </c>
      <c r="N29" s="12">
        <f>IF(F29='Datos adicionales'!$B$63,'Análisis de medidas'!G29,0)</f>
        <v>0</v>
      </c>
      <c r="O29" s="12">
        <f>IF(F29='Datos adicionales'!$B$63,$C$28,0)</f>
        <v>0</v>
      </c>
      <c r="P29" s="12">
        <f>IF(F29='Datos adicionales'!$B$63,'Análisis de medidas'!$D$28,0)</f>
        <v>0</v>
      </c>
      <c r="Q29" s="12">
        <f>IF(F29='Datos adicionales'!$B$63,'Análisis de medidas'!$E$28,0)</f>
        <v>0</v>
      </c>
      <c r="R29" s="68">
        <f t="shared" si="1"/>
        <v>0.3</v>
      </c>
      <c r="S29" s="68">
        <f t="shared" si="2"/>
        <v>0.15</v>
      </c>
      <c r="T29" s="68">
        <f t="shared" si="3"/>
        <v>0.15</v>
      </c>
      <c r="U29" s="68">
        <f t="shared" si="4"/>
        <v>0.4</v>
      </c>
      <c r="V29" s="12">
        <f t="shared" si="5"/>
        <v>0</v>
      </c>
      <c r="W29" s="12">
        <f>RANK(V29,$V$19:$V$109)+COUNTIF($V$19:V29,V29)-1</f>
        <v>11</v>
      </c>
    </row>
    <row r="30" spans="2:23" s="69" customFormat="1" x14ac:dyDescent="0.25">
      <c r="B30" s="154"/>
      <c r="C30" s="157"/>
      <c r="D30" s="157"/>
      <c r="E30" s="157"/>
      <c r="F30" s="89"/>
      <c r="G30" s="90"/>
      <c r="H30" s="90"/>
      <c r="I30" s="90"/>
      <c r="J30" s="90"/>
      <c r="K30" s="90"/>
      <c r="L30" s="25">
        <f t="shared" si="0"/>
        <v>0</v>
      </c>
      <c r="N30" s="12">
        <f>IF(F30='Datos adicionales'!$B$63,'Análisis de medidas'!G30,0)</f>
        <v>0</v>
      </c>
      <c r="O30" s="12">
        <f>IF(F30='Datos adicionales'!$B$63,$C$28,0)</f>
        <v>0</v>
      </c>
      <c r="P30" s="12">
        <f>IF(F30='Datos adicionales'!$B$63,'Análisis de medidas'!$D$28,0)</f>
        <v>0</v>
      </c>
      <c r="Q30" s="12">
        <f>IF(F30='Datos adicionales'!$B$63,'Análisis de medidas'!$E$28,0)</f>
        <v>0</v>
      </c>
      <c r="R30" s="68">
        <f t="shared" si="1"/>
        <v>0.3</v>
      </c>
      <c r="S30" s="68">
        <f t="shared" si="2"/>
        <v>0.15</v>
      </c>
      <c r="T30" s="68">
        <f t="shared" si="3"/>
        <v>0.15</v>
      </c>
      <c r="U30" s="68">
        <f t="shared" si="4"/>
        <v>0.4</v>
      </c>
      <c r="V30" s="12">
        <f t="shared" si="5"/>
        <v>0</v>
      </c>
      <c r="W30" s="12">
        <f>RANK(V30,$V$19:$V$109)+COUNTIF($V$19:V30,V30)-1</f>
        <v>12</v>
      </c>
    </row>
    <row r="31" spans="2:23" s="69" customFormat="1" x14ac:dyDescent="0.25">
      <c r="B31" s="152">
        <v>5</v>
      </c>
      <c r="C31" s="155">
        <f>'Resultados riesgos'!C9</f>
        <v>0</v>
      </c>
      <c r="D31" s="155">
        <f>'Resultados riesgos'!D9</f>
        <v>0</v>
      </c>
      <c r="E31" s="155" t="e">
        <f>'Resultados riesgos'!I9</f>
        <v>#N/A</v>
      </c>
      <c r="F31" s="89"/>
      <c r="G31" s="90"/>
      <c r="H31" s="90"/>
      <c r="I31" s="90"/>
      <c r="J31" s="90"/>
      <c r="K31" s="90"/>
      <c r="L31" s="25">
        <f t="shared" si="0"/>
        <v>0</v>
      </c>
      <c r="N31" s="12">
        <f>IF(F31='Datos adicionales'!$B$63,'Análisis de medidas'!G31,0)</f>
        <v>0</v>
      </c>
      <c r="O31" s="12">
        <f>IF(F31='Datos adicionales'!$B$63,$C$31,0)</f>
        <v>0</v>
      </c>
      <c r="P31" s="12">
        <f>IF(F31='Datos adicionales'!$B$63,'Análisis de medidas'!$D$31,0)</f>
        <v>0</v>
      </c>
      <c r="Q31" s="12">
        <f>IF(F31='Datos adicionales'!$B$63,'Análisis de medidas'!$E$31,0)</f>
        <v>0</v>
      </c>
      <c r="R31" s="68">
        <f t="shared" si="1"/>
        <v>0.3</v>
      </c>
      <c r="S31" s="68">
        <f t="shared" si="2"/>
        <v>0.15</v>
      </c>
      <c r="T31" s="68">
        <f t="shared" si="3"/>
        <v>0.15</v>
      </c>
      <c r="U31" s="68">
        <f t="shared" si="4"/>
        <v>0.4</v>
      </c>
      <c r="V31" s="12">
        <f t="shared" si="5"/>
        <v>0</v>
      </c>
      <c r="W31" s="12">
        <f>RANK(V31,$V$19:$V$109)+COUNTIF($V$19:V31,V31)-1</f>
        <v>13</v>
      </c>
    </row>
    <row r="32" spans="2:23" s="69" customFormat="1" x14ac:dyDescent="0.25">
      <c r="B32" s="153"/>
      <c r="C32" s="156"/>
      <c r="D32" s="156"/>
      <c r="E32" s="156"/>
      <c r="F32" s="89"/>
      <c r="G32" s="90"/>
      <c r="H32" s="90"/>
      <c r="I32" s="90"/>
      <c r="J32" s="90"/>
      <c r="K32" s="90"/>
      <c r="L32" s="25">
        <f t="shared" si="0"/>
        <v>0</v>
      </c>
      <c r="N32" s="12">
        <f>IF(F32='Datos adicionales'!$B$63,'Análisis de medidas'!G32,0)</f>
        <v>0</v>
      </c>
      <c r="O32" s="12">
        <f>IF(F32='Datos adicionales'!$B$63,$C$31,0)</f>
        <v>0</v>
      </c>
      <c r="P32" s="12">
        <f>IF(F32='Datos adicionales'!$B$63,'Análisis de medidas'!$D$31,0)</f>
        <v>0</v>
      </c>
      <c r="Q32" s="12">
        <f>IF(F32='Datos adicionales'!$B$63,'Análisis de medidas'!$E$31,0)</f>
        <v>0</v>
      </c>
      <c r="R32" s="68">
        <f t="shared" si="1"/>
        <v>0.3</v>
      </c>
      <c r="S32" s="68">
        <f t="shared" si="2"/>
        <v>0.15</v>
      </c>
      <c r="T32" s="68">
        <f t="shared" si="3"/>
        <v>0.15</v>
      </c>
      <c r="U32" s="68">
        <f t="shared" si="4"/>
        <v>0.4</v>
      </c>
      <c r="V32" s="12">
        <f t="shared" si="5"/>
        <v>0</v>
      </c>
      <c r="W32" s="12">
        <f>RANK(V32,$V$19:$V$109)+COUNTIF($V$19:V32,V32)-1</f>
        <v>14</v>
      </c>
    </row>
    <row r="33" spans="2:23" s="69" customFormat="1" x14ac:dyDescent="0.25">
      <c r="B33" s="154"/>
      <c r="C33" s="157"/>
      <c r="D33" s="157"/>
      <c r="E33" s="157"/>
      <c r="F33" s="89"/>
      <c r="G33" s="90"/>
      <c r="H33" s="90"/>
      <c r="I33" s="90"/>
      <c r="J33" s="90"/>
      <c r="K33" s="90"/>
      <c r="L33" s="25">
        <f t="shared" si="0"/>
        <v>0</v>
      </c>
      <c r="N33" s="12">
        <f>IF(F33='Datos adicionales'!$B$63,'Análisis de medidas'!G33,0)</f>
        <v>0</v>
      </c>
      <c r="O33" s="12">
        <f>IF(F33='Datos adicionales'!$B$63,$C$31,0)</f>
        <v>0</v>
      </c>
      <c r="P33" s="12">
        <f>IF(F33='Datos adicionales'!$B$63,'Análisis de medidas'!$D$31,0)</f>
        <v>0</v>
      </c>
      <c r="Q33" s="12">
        <f>IF(F33='Datos adicionales'!$B$63,'Análisis de medidas'!$E$31,0)</f>
        <v>0</v>
      </c>
      <c r="R33" s="68">
        <f t="shared" si="1"/>
        <v>0.3</v>
      </c>
      <c r="S33" s="68">
        <f t="shared" si="2"/>
        <v>0.15</v>
      </c>
      <c r="T33" s="68">
        <f t="shared" si="3"/>
        <v>0.15</v>
      </c>
      <c r="U33" s="68">
        <f t="shared" si="4"/>
        <v>0.4</v>
      </c>
      <c r="V33" s="12">
        <f t="shared" si="5"/>
        <v>0</v>
      </c>
      <c r="W33" s="12">
        <f>RANK(V33,$V$19:$V$109)+COUNTIF($V$19:V33,V33)-1</f>
        <v>15</v>
      </c>
    </row>
    <row r="34" spans="2:23" s="69" customFormat="1" x14ac:dyDescent="0.25">
      <c r="B34" s="152">
        <v>6</v>
      </c>
      <c r="C34" s="155">
        <f>'Resultados riesgos'!C10</f>
        <v>0</v>
      </c>
      <c r="D34" s="155">
        <f>'Resultados riesgos'!D10</f>
        <v>0</v>
      </c>
      <c r="E34" s="155" t="e">
        <f>'Resultados riesgos'!I10</f>
        <v>#N/A</v>
      </c>
      <c r="F34" s="89"/>
      <c r="G34" s="90"/>
      <c r="H34" s="90"/>
      <c r="I34" s="90"/>
      <c r="J34" s="90"/>
      <c r="K34" s="90"/>
      <c r="L34" s="25">
        <f t="shared" si="0"/>
        <v>0</v>
      </c>
      <c r="N34" s="12">
        <f>IF(F34='Datos adicionales'!$B$63,'Análisis de medidas'!G34,0)</f>
        <v>0</v>
      </c>
      <c r="O34" s="12">
        <f>IF(F34='Datos adicionales'!$B$63,$C$34,0)</f>
        <v>0</v>
      </c>
      <c r="P34" s="12">
        <f>IF(F34='Datos adicionales'!$B$63,'Análisis de medidas'!$D$34,0)</f>
        <v>0</v>
      </c>
      <c r="Q34" s="12">
        <f>IF(F34='Datos adicionales'!$B$63,'Análisis de medidas'!$E$34,0)</f>
        <v>0</v>
      </c>
      <c r="R34" s="68">
        <f t="shared" si="1"/>
        <v>0.3</v>
      </c>
      <c r="S34" s="68">
        <f t="shared" si="2"/>
        <v>0.15</v>
      </c>
      <c r="T34" s="68">
        <f t="shared" si="3"/>
        <v>0.15</v>
      </c>
      <c r="U34" s="68">
        <f t="shared" si="4"/>
        <v>0.4</v>
      </c>
      <c r="V34" s="12">
        <f t="shared" si="5"/>
        <v>0</v>
      </c>
      <c r="W34" s="12">
        <f>RANK(V34,$V$19:$V$109)+COUNTIF($V$19:V34,V34)-1</f>
        <v>16</v>
      </c>
    </row>
    <row r="35" spans="2:23" s="69" customFormat="1" x14ac:dyDescent="0.25">
      <c r="B35" s="153"/>
      <c r="C35" s="156"/>
      <c r="D35" s="156"/>
      <c r="E35" s="156"/>
      <c r="F35" s="89"/>
      <c r="G35" s="90"/>
      <c r="H35" s="90"/>
      <c r="I35" s="90"/>
      <c r="J35" s="90"/>
      <c r="K35" s="90"/>
      <c r="L35" s="25">
        <f t="shared" si="0"/>
        <v>0</v>
      </c>
      <c r="N35" s="12">
        <f>IF(F35='Datos adicionales'!$B$63,'Análisis de medidas'!G35,0)</f>
        <v>0</v>
      </c>
      <c r="O35" s="12">
        <f>IF(F35='Datos adicionales'!$B$63,$C$34,0)</f>
        <v>0</v>
      </c>
      <c r="P35" s="12">
        <f>IF(F35='Datos adicionales'!$B$63,'Análisis de medidas'!$D$34,0)</f>
        <v>0</v>
      </c>
      <c r="Q35" s="12">
        <f>IF(F35='Datos adicionales'!$B$63,'Análisis de medidas'!$E$34,0)</f>
        <v>0</v>
      </c>
      <c r="R35" s="68">
        <f t="shared" si="1"/>
        <v>0.3</v>
      </c>
      <c r="S35" s="68">
        <f t="shared" si="2"/>
        <v>0.15</v>
      </c>
      <c r="T35" s="68">
        <f t="shared" si="3"/>
        <v>0.15</v>
      </c>
      <c r="U35" s="68">
        <f t="shared" si="4"/>
        <v>0.4</v>
      </c>
      <c r="V35" s="12">
        <f t="shared" si="5"/>
        <v>0</v>
      </c>
      <c r="W35" s="12">
        <f>RANK(V35,$V$19:$V$109)+COUNTIF($V$19:V35,V35)-1</f>
        <v>17</v>
      </c>
    </row>
    <row r="36" spans="2:23" s="69" customFormat="1" x14ac:dyDescent="0.25">
      <c r="B36" s="154"/>
      <c r="C36" s="157"/>
      <c r="D36" s="157"/>
      <c r="E36" s="157"/>
      <c r="F36" s="89"/>
      <c r="G36" s="90"/>
      <c r="H36" s="90"/>
      <c r="I36" s="90"/>
      <c r="J36" s="90"/>
      <c r="K36" s="90"/>
      <c r="L36" s="25">
        <f t="shared" si="0"/>
        <v>0</v>
      </c>
      <c r="N36" s="12">
        <f>IF(F36='Datos adicionales'!$B$63,'Análisis de medidas'!G36,0)</f>
        <v>0</v>
      </c>
      <c r="O36" s="12">
        <f>IF(F36='Datos adicionales'!$B$63,$C$34,0)</f>
        <v>0</v>
      </c>
      <c r="P36" s="12">
        <f>IF(F36='Datos adicionales'!$B$63,'Análisis de medidas'!$D$34,0)</f>
        <v>0</v>
      </c>
      <c r="Q36" s="12">
        <f>IF(F36='Datos adicionales'!$B$63,'Análisis de medidas'!$E$34,0)</f>
        <v>0</v>
      </c>
      <c r="R36" s="68">
        <f t="shared" si="1"/>
        <v>0.3</v>
      </c>
      <c r="S36" s="68">
        <f t="shared" si="2"/>
        <v>0.15</v>
      </c>
      <c r="T36" s="68">
        <f t="shared" si="3"/>
        <v>0.15</v>
      </c>
      <c r="U36" s="68">
        <f t="shared" si="4"/>
        <v>0.4</v>
      </c>
      <c r="V36" s="12">
        <f t="shared" si="5"/>
        <v>0</v>
      </c>
      <c r="W36" s="12">
        <f>RANK(V36,$V$19:$V$109)+COUNTIF($V$19:V36,V36)-1</f>
        <v>18</v>
      </c>
    </row>
    <row r="37" spans="2:23" s="69" customFormat="1" x14ac:dyDescent="0.25">
      <c r="B37" s="152">
        <v>7</v>
      </c>
      <c r="C37" s="155">
        <f>'Resultados riesgos'!C11</f>
        <v>0</v>
      </c>
      <c r="D37" s="155">
        <f>'Resultados riesgos'!D11</f>
        <v>0</v>
      </c>
      <c r="E37" s="155" t="e">
        <f>'Resultados riesgos'!I11</f>
        <v>#N/A</v>
      </c>
      <c r="F37" s="89"/>
      <c r="G37" s="90"/>
      <c r="H37" s="90"/>
      <c r="I37" s="90"/>
      <c r="J37" s="90"/>
      <c r="K37" s="90"/>
      <c r="L37" s="25">
        <f t="shared" si="0"/>
        <v>0</v>
      </c>
      <c r="N37" s="12">
        <f>IF(F37='Datos adicionales'!$B$63,'Análisis de medidas'!G37,0)</f>
        <v>0</v>
      </c>
      <c r="O37" s="12">
        <f>IF(F37='Datos adicionales'!$B$63,$C$37,0)</f>
        <v>0</v>
      </c>
      <c r="P37" s="12">
        <f>IF(F37='Datos adicionales'!$B$63,'Análisis de medidas'!$D$37,0)</f>
        <v>0</v>
      </c>
      <c r="Q37" s="12">
        <f>IF(F37='Datos adicionales'!$B$63,'Análisis de medidas'!$E$37,0)</f>
        <v>0</v>
      </c>
      <c r="R37" s="68">
        <f t="shared" si="1"/>
        <v>0.3</v>
      </c>
      <c r="S37" s="68">
        <f t="shared" si="2"/>
        <v>0.15</v>
      </c>
      <c r="T37" s="68">
        <f t="shared" si="3"/>
        <v>0.15</v>
      </c>
      <c r="U37" s="68">
        <f t="shared" si="4"/>
        <v>0.4</v>
      </c>
      <c r="V37" s="12">
        <f t="shared" si="5"/>
        <v>0</v>
      </c>
      <c r="W37" s="12">
        <f>RANK(V37,$V$19:$V$109)+COUNTIF($V$19:V37,V37)-1</f>
        <v>19</v>
      </c>
    </row>
    <row r="38" spans="2:23" s="69" customFormat="1" x14ac:dyDescent="0.25">
      <c r="B38" s="153"/>
      <c r="C38" s="156"/>
      <c r="D38" s="156"/>
      <c r="E38" s="156"/>
      <c r="F38" s="89"/>
      <c r="G38" s="90"/>
      <c r="H38" s="90"/>
      <c r="I38" s="90"/>
      <c r="J38" s="90"/>
      <c r="K38" s="90"/>
      <c r="L38" s="25">
        <f t="shared" si="0"/>
        <v>0</v>
      </c>
      <c r="N38" s="12">
        <f>IF(F38='Datos adicionales'!$B$63,'Análisis de medidas'!G38,0)</f>
        <v>0</v>
      </c>
      <c r="O38" s="12">
        <f>IF(F38='Datos adicionales'!$B$63,$C$37,0)</f>
        <v>0</v>
      </c>
      <c r="P38" s="12">
        <f>IF(F38='Datos adicionales'!$B$63,'Análisis de medidas'!$D$37,0)</f>
        <v>0</v>
      </c>
      <c r="Q38" s="12">
        <f>IF(F38='Datos adicionales'!$B$63,'Análisis de medidas'!$E$37,0)</f>
        <v>0</v>
      </c>
      <c r="R38" s="68">
        <f t="shared" si="1"/>
        <v>0.3</v>
      </c>
      <c r="S38" s="68">
        <f t="shared" si="2"/>
        <v>0.15</v>
      </c>
      <c r="T38" s="68">
        <f t="shared" si="3"/>
        <v>0.15</v>
      </c>
      <c r="U38" s="68">
        <f t="shared" si="4"/>
        <v>0.4</v>
      </c>
      <c r="V38" s="12">
        <f t="shared" si="5"/>
        <v>0</v>
      </c>
      <c r="W38" s="12">
        <f>RANK(V38,$V$19:$V$109)+COUNTIF($V$19:V38,V38)-1</f>
        <v>20</v>
      </c>
    </row>
    <row r="39" spans="2:23" s="69" customFormat="1" x14ac:dyDescent="0.25">
      <c r="B39" s="154"/>
      <c r="C39" s="157"/>
      <c r="D39" s="157"/>
      <c r="E39" s="157"/>
      <c r="F39" s="89"/>
      <c r="G39" s="90"/>
      <c r="H39" s="90"/>
      <c r="I39" s="90"/>
      <c r="J39" s="90"/>
      <c r="K39" s="90"/>
      <c r="L39" s="25">
        <f t="shared" si="0"/>
        <v>0</v>
      </c>
      <c r="N39" s="12">
        <f>IF(F39='Datos adicionales'!$B$63,'Análisis de medidas'!G39,0)</f>
        <v>0</v>
      </c>
      <c r="O39" s="12">
        <f>IF(F39='Datos adicionales'!$B$63,$C$37,0)</f>
        <v>0</v>
      </c>
      <c r="P39" s="12">
        <f>IF(F39='Datos adicionales'!$B$63,'Análisis de medidas'!$D$37,0)</f>
        <v>0</v>
      </c>
      <c r="Q39" s="12">
        <f>IF(F39='Datos adicionales'!$B$63,'Análisis de medidas'!$E$37,0)</f>
        <v>0</v>
      </c>
      <c r="R39" s="68">
        <f t="shared" si="1"/>
        <v>0.3</v>
      </c>
      <c r="S39" s="68">
        <f t="shared" si="2"/>
        <v>0.15</v>
      </c>
      <c r="T39" s="68">
        <f t="shared" si="3"/>
        <v>0.15</v>
      </c>
      <c r="U39" s="68">
        <f t="shared" si="4"/>
        <v>0.4</v>
      </c>
      <c r="V39" s="12">
        <f t="shared" si="5"/>
        <v>0</v>
      </c>
      <c r="W39" s="12">
        <f>RANK(V39,$V$19:$V$109)+COUNTIF($V$19:V39,V39)-1</f>
        <v>21</v>
      </c>
    </row>
    <row r="40" spans="2:23" s="69" customFormat="1" x14ac:dyDescent="0.25">
      <c r="B40" s="152">
        <v>8</v>
      </c>
      <c r="C40" s="155">
        <f>'Resultados riesgos'!C12</f>
        <v>0</v>
      </c>
      <c r="D40" s="155">
        <f>'Resultados riesgos'!D12</f>
        <v>0</v>
      </c>
      <c r="E40" s="155" t="e">
        <f>'Resultados riesgos'!I12</f>
        <v>#N/A</v>
      </c>
      <c r="F40" s="89"/>
      <c r="G40" s="90"/>
      <c r="H40" s="90"/>
      <c r="I40" s="90"/>
      <c r="J40" s="90"/>
      <c r="K40" s="90"/>
      <c r="L40" s="25">
        <f t="shared" si="0"/>
        <v>0</v>
      </c>
      <c r="N40" s="12">
        <f>IF(F40='Datos adicionales'!$B$63,'Análisis de medidas'!G40,0)</f>
        <v>0</v>
      </c>
      <c r="O40" s="12">
        <f>IF(F40='Datos adicionales'!$B$63,$C$40,0)</f>
        <v>0</v>
      </c>
      <c r="P40" s="12">
        <f>IF(F40='Datos adicionales'!$B$63,'Análisis de medidas'!$D$40,0)</f>
        <v>0</v>
      </c>
      <c r="Q40" s="12">
        <f>IF(F40='Datos adicionales'!$B$63,'Análisis de medidas'!$E$40,0)</f>
        <v>0</v>
      </c>
      <c r="R40" s="68">
        <f t="shared" si="1"/>
        <v>0.3</v>
      </c>
      <c r="S40" s="68">
        <f t="shared" si="2"/>
        <v>0.15</v>
      </c>
      <c r="T40" s="68">
        <f t="shared" si="3"/>
        <v>0.15</v>
      </c>
      <c r="U40" s="68">
        <f t="shared" si="4"/>
        <v>0.4</v>
      </c>
      <c r="V40" s="12">
        <f t="shared" si="5"/>
        <v>0</v>
      </c>
      <c r="W40" s="12">
        <f>RANK(V40,$V$19:$V$109)+COUNTIF($V$19:V40,V40)-1</f>
        <v>22</v>
      </c>
    </row>
    <row r="41" spans="2:23" s="69" customFormat="1" x14ac:dyDescent="0.25">
      <c r="B41" s="153"/>
      <c r="C41" s="156"/>
      <c r="D41" s="156"/>
      <c r="E41" s="156"/>
      <c r="F41" s="89"/>
      <c r="G41" s="90"/>
      <c r="H41" s="90"/>
      <c r="I41" s="90"/>
      <c r="J41" s="90"/>
      <c r="K41" s="90"/>
      <c r="L41" s="25">
        <f t="shared" si="0"/>
        <v>0</v>
      </c>
      <c r="N41" s="12">
        <f>IF(F41='Datos adicionales'!$B$63,'Análisis de medidas'!G41,0)</f>
        <v>0</v>
      </c>
      <c r="O41" s="12">
        <f>IF(F41='Datos adicionales'!$B$63,$C$40,0)</f>
        <v>0</v>
      </c>
      <c r="P41" s="12">
        <f>IF(F41='Datos adicionales'!$B$63,'Análisis de medidas'!$D$40,0)</f>
        <v>0</v>
      </c>
      <c r="Q41" s="12">
        <f>IF(F41='Datos adicionales'!$B$63,'Análisis de medidas'!$E$40,0)</f>
        <v>0</v>
      </c>
      <c r="R41" s="68">
        <f t="shared" si="1"/>
        <v>0.3</v>
      </c>
      <c r="S41" s="68">
        <f t="shared" si="2"/>
        <v>0.15</v>
      </c>
      <c r="T41" s="68">
        <f t="shared" si="3"/>
        <v>0.15</v>
      </c>
      <c r="U41" s="68">
        <f t="shared" si="4"/>
        <v>0.4</v>
      </c>
      <c r="V41" s="12">
        <f t="shared" si="5"/>
        <v>0</v>
      </c>
      <c r="W41" s="12">
        <f>RANK(V41,$V$19:$V$109)+COUNTIF($V$19:V41,V41)-1</f>
        <v>23</v>
      </c>
    </row>
    <row r="42" spans="2:23" s="69" customFormat="1" x14ac:dyDescent="0.25">
      <c r="B42" s="154"/>
      <c r="C42" s="157"/>
      <c r="D42" s="157"/>
      <c r="E42" s="157"/>
      <c r="F42" s="89"/>
      <c r="G42" s="90"/>
      <c r="H42" s="90"/>
      <c r="I42" s="90"/>
      <c r="J42" s="90"/>
      <c r="K42" s="90"/>
      <c r="L42" s="25">
        <f t="shared" si="0"/>
        <v>0</v>
      </c>
      <c r="N42" s="12">
        <f>IF(F42='Datos adicionales'!$B$63,'Análisis de medidas'!G42,0)</f>
        <v>0</v>
      </c>
      <c r="O42" s="12">
        <f>IF(F42='Datos adicionales'!$B$63,$C$40,0)</f>
        <v>0</v>
      </c>
      <c r="P42" s="12">
        <f>IF(F42='Datos adicionales'!$B$63,'Análisis de medidas'!$D$40,0)</f>
        <v>0</v>
      </c>
      <c r="Q42" s="12">
        <f>IF(F42='Datos adicionales'!$B$63,'Análisis de medidas'!$E$40,0)</f>
        <v>0</v>
      </c>
      <c r="R42" s="68">
        <f t="shared" si="1"/>
        <v>0.3</v>
      </c>
      <c r="S42" s="68">
        <f t="shared" si="2"/>
        <v>0.15</v>
      </c>
      <c r="T42" s="68">
        <f t="shared" si="3"/>
        <v>0.15</v>
      </c>
      <c r="U42" s="68">
        <f t="shared" si="4"/>
        <v>0.4</v>
      </c>
      <c r="V42" s="12">
        <f t="shared" si="5"/>
        <v>0</v>
      </c>
      <c r="W42" s="12">
        <f>RANK(V42,$V$19:$V$109)+COUNTIF($V$19:V42,V42)-1</f>
        <v>24</v>
      </c>
    </row>
    <row r="43" spans="2:23" s="69" customFormat="1" x14ac:dyDescent="0.25">
      <c r="B43" s="152">
        <v>9</v>
      </c>
      <c r="C43" s="155">
        <f>'Resultados riesgos'!C13</f>
        <v>0</v>
      </c>
      <c r="D43" s="155">
        <f>'Resultados riesgos'!D13</f>
        <v>0</v>
      </c>
      <c r="E43" s="155" t="e">
        <f>'Resultados riesgos'!I13</f>
        <v>#N/A</v>
      </c>
      <c r="F43" s="89"/>
      <c r="G43" s="90"/>
      <c r="H43" s="90"/>
      <c r="I43" s="90"/>
      <c r="J43" s="90"/>
      <c r="K43" s="90"/>
      <c r="L43" s="25">
        <f t="shared" si="0"/>
        <v>0</v>
      </c>
      <c r="N43" s="12">
        <f>IF(F43='Datos adicionales'!$B$63,'Análisis de medidas'!G43,0)</f>
        <v>0</v>
      </c>
      <c r="O43" s="12">
        <f>IF(F43='Datos adicionales'!$B$63,$C$43,0)</f>
        <v>0</v>
      </c>
      <c r="P43" s="12">
        <f>IF(F43='Datos adicionales'!$B$63,'Análisis de medidas'!$D$43,0)</f>
        <v>0</v>
      </c>
      <c r="Q43" s="12">
        <f>IF(F43='Datos adicionales'!$B$63,'Análisis de medidas'!$E$43,0)</f>
        <v>0</v>
      </c>
      <c r="R43" s="68">
        <f t="shared" si="1"/>
        <v>0.3</v>
      </c>
      <c r="S43" s="68">
        <f t="shared" si="2"/>
        <v>0.15</v>
      </c>
      <c r="T43" s="68">
        <f t="shared" si="3"/>
        <v>0.15</v>
      </c>
      <c r="U43" s="68">
        <f t="shared" si="4"/>
        <v>0.4</v>
      </c>
      <c r="V43" s="12">
        <f t="shared" si="5"/>
        <v>0</v>
      </c>
      <c r="W43" s="12">
        <f>RANK(V43,$V$19:$V$109)+COUNTIF($V$19:V43,V43)-1</f>
        <v>25</v>
      </c>
    </row>
    <row r="44" spans="2:23" s="69" customFormat="1" x14ac:dyDescent="0.25">
      <c r="B44" s="153"/>
      <c r="C44" s="156"/>
      <c r="D44" s="156"/>
      <c r="E44" s="156"/>
      <c r="F44" s="89"/>
      <c r="G44" s="90"/>
      <c r="H44" s="90"/>
      <c r="I44" s="90"/>
      <c r="J44" s="90"/>
      <c r="K44" s="90"/>
      <c r="L44" s="25">
        <f t="shared" si="0"/>
        <v>0</v>
      </c>
      <c r="N44" s="12">
        <f>IF(F44='Datos adicionales'!$B$63,'Análisis de medidas'!G44,0)</f>
        <v>0</v>
      </c>
      <c r="O44" s="12">
        <f>IF(F44='Datos adicionales'!$B$63,$C$43,0)</f>
        <v>0</v>
      </c>
      <c r="P44" s="12">
        <f>IF(F44='Datos adicionales'!$B$63,'Análisis de medidas'!$D$43,0)</f>
        <v>0</v>
      </c>
      <c r="Q44" s="12">
        <f>IF(F44='Datos adicionales'!$B$63,'Análisis de medidas'!$E$43,0)</f>
        <v>0</v>
      </c>
      <c r="R44" s="68">
        <f t="shared" si="1"/>
        <v>0.3</v>
      </c>
      <c r="S44" s="68">
        <f t="shared" si="2"/>
        <v>0.15</v>
      </c>
      <c r="T44" s="68">
        <f t="shared" si="3"/>
        <v>0.15</v>
      </c>
      <c r="U44" s="68">
        <f t="shared" si="4"/>
        <v>0.4</v>
      </c>
      <c r="V44" s="12">
        <f t="shared" si="5"/>
        <v>0</v>
      </c>
      <c r="W44" s="12">
        <f>RANK(V44,$V$19:$V$109)+COUNTIF($V$19:V44,V44)-1</f>
        <v>26</v>
      </c>
    </row>
    <row r="45" spans="2:23" s="69" customFormat="1" x14ac:dyDescent="0.25">
      <c r="B45" s="154"/>
      <c r="C45" s="157"/>
      <c r="D45" s="157"/>
      <c r="E45" s="157"/>
      <c r="F45" s="89"/>
      <c r="G45" s="90"/>
      <c r="H45" s="90"/>
      <c r="I45" s="90"/>
      <c r="J45" s="90"/>
      <c r="K45" s="90"/>
      <c r="L45" s="25">
        <f t="shared" si="0"/>
        <v>0</v>
      </c>
      <c r="N45" s="12">
        <f>IF(F45='Datos adicionales'!$B$63,'Análisis de medidas'!G45,0)</f>
        <v>0</v>
      </c>
      <c r="O45" s="12">
        <f>IF(F45='Datos adicionales'!$B$63,$C$43,0)</f>
        <v>0</v>
      </c>
      <c r="P45" s="12">
        <f>IF(F45='Datos adicionales'!$B$63,'Análisis de medidas'!$D$43,0)</f>
        <v>0</v>
      </c>
      <c r="Q45" s="12">
        <f>IF(F45='Datos adicionales'!$B$63,'Análisis de medidas'!$E$43,0)</f>
        <v>0</v>
      </c>
      <c r="R45" s="68">
        <f t="shared" si="1"/>
        <v>0.3</v>
      </c>
      <c r="S45" s="68">
        <f t="shared" si="2"/>
        <v>0.15</v>
      </c>
      <c r="T45" s="68">
        <f t="shared" si="3"/>
        <v>0.15</v>
      </c>
      <c r="U45" s="68">
        <f t="shared" si="4"/>
        <v>0.4</v>
      </c>
      <c r="V45" s="12">
        <f t="shared" si="5"/>
        <v>0</v>
      </c>
      <c r="W45" s="12">
        <f>RANK(V45,$V$19:$V$109)+COUNTIF($V$19:V45,V45)-1</f>
        <v>27</v>
      </c>
    </row>
    <row r="46" spans="2:23" s="69" customFormat="1" x14ac:dyDescent="0.25">
      <c r="B46" s="152">
        <v>10</v>
      </c>
      <c r="C46" s="155">
        <f>'Resultados riesgos'!C14</f>
        <v>0</v>
      </c>
      <c r="D46" s="155">
        <f>'Resultados riesgos'!D14</f>
        <v>0</v>
      </c>
      <c r="E46" s="155" t="e">
        <f>'Resultados riesgos'!I14</f>
        <v>#N/A</v>
      </c>
      <c r="F46" s="89"/>
      <c r="G46" s="90"/>
      <c r="H46" s="90"/>
      <c r="I46" s="90"/>
      <c r="J46" s="90"/>
      <c r="K46" s="90"/>
      <c r="L46" s="25">
        <f t="shared" si="0"/>
        <v>0</v>
      </c>
      <c r="N46" s="12">
        <f>IF(F46='Datos adicionales'!$B$63,'Análisis de medidas'!G46,0)</f>
        <v>0</v>
      </c>
      <c r="O46" s="12">
        <f>IF(F46='Datos adicionales'!$B$63,$C$46,0)</f>
        <v>0</v>
      </c>
      <c r="P46" s="12">
        <f>IF(F46='Datos adicionales'!$B$63,'Análisis de medidas'!$D$46,0)</f>
        <v>0</v>
      </c>
      <c r="Q46" s="12">
        <f>IF(F46='Datos adicionales'!$B$63,'Análisis de medidas'!$E$46,0)</f>
        <v>0</v>
      </c>
      <c r="R46" s="68">
        <f t="shared" si="1"/>
        <v>0.3</v>
      </c>
      <c r="S46" s="68">
        <f t="shared" si="2"/>
        <v>0.15</v>
      </c>
      <c r="T46" s="68">
        <f t="shared" si="3"/>
        <v>0.15</v>
      </c>
      <c r="U46" s="68">
        <f t="shared" si="4"/>
        <v>0.4</v>
      </c>
      <c r="V46" s="12">
        <f t="shared" si="5"/>
        <v>0</v>
      </c>
      <c r="W46" s="12">
        <f>RANK(V46,$V$19:$V$109)+COUNTIF($V$19:V46,V46)-1</f>
        <v>28</v>
      </c>
    </row>
    <row r="47" spans="2:23" s="69" customFormat="1" x14ac:dyDescent="0.25">
      <c r="B47" s="153"/>
      <c r="C47" s="156"/>
      <c r="D47" s="156"/>
      <c r="E47" s="156"/>
      <c r="F47" s="89"/>
      <c r="G47" s="90"/>
      <c r="H47" s="90"/>
      <c r="I47" s="90"/>
      <c r="J47" s="90"/>
      <c r="K47" s="90"/>
      <c r="L47" s="25">
        <f t="shared" si="0"/>
        <v>0</v>
      </c>
      <c r="N47" s="12">
        <f>IF(F47='Datos adicionales'!$B$63,'Análisis de medidas'!G47,0)</f>
        <v>0</v>
      </c>
      <c r="O47" s="12">
        <f>IF(F47='Datos adicionales'!$B$63,$C$46,0)</f>
        <v>0</v>
      </c>
      <c r="P47" s="12">
        <f>IF(F47='Datos adicionales'!$B$63,'Análisis de medidas'!$D$46,0)</f>
        <v>0</v>
      </c>
      <c r="Q47" s="12">
        <f>IF(F47='Datos adicionales'!$B$63,'Análisis de medidas'!$E$46,0)</f>
        <v>0</v>
      </c>
      <c r="R47" s="68">
        <f t="shared" si="1"/>
        <v>0.3</v>
      </c>
      <c r="S47" s="68">
        <f t="shared" si="2"/>
        <v>0.15</v>
      </c>
      <c r="T47" s="68">
        <f t="shared" si="3"/>
        <v>0.15</v>
      </c>
      <c r="U47" s="68">
        <f t="shared" si="4"/>
        <v>0.4</v>
      </c>
      <c r="V47" s="12">
        <f t="shared" si="5"/>
        <v>0</v>
      </c>
      <c r="W47" s="12">
        <f>RANK(V47,$V$19:$V$109)+COUNTIF($V$19:V47,V47)-1</f>
        <v>29</v>
      </c>
    </row>
    <row r="48" spans="2:23" s="69" customFormat="1" x14ac:dyDescent="0.25">
      <c r="B48" s="154"/>
      <c r="C48" s="157"/>
      <c r="D48" s="157"/>
      <c r="E48" s="157"/>
      <c r="F48" s="89"/>
      <c r="G48" s="90"/>
      <c r="H48" s="90"/>
      <c r="I48" s="90"/>
      <c r="J48" s="90"/>
      <c r="K48" s="90"/>
      <c r="L48" s="25">
        <f t="shared" si="0"/>
        <v>0</v>
      </c>
      <c r="N48" s="12">
        <f>IF(F48='Datos adicionales'!$B$63,'Análisis de medidas'!G48,0)</f>
        <v>0</v>
      </c>
      <c r="O48" s="12">
        <f>IF(F48='Datos adicionales'!$B$63,$C$46,0)</f>
        <v>0</v>
      </c>
      <c r="P48" s="12">
        <f>IF(F48='Datos adicionales'!$B$63,'Análisis de medidas'!$D$46,0)</f>
        <v>0</v>
      </c>
      <c r="Q48" s="12">
        <f>IF(F48='Datos adicionales'!$B$63,'Análisis de medidas'!$E$46,0)</f>
        <v>0</v>
      </c>
      <c r="R48" s="68">
        <f t="shared" si="1"/>
        <v>0.3</v>
      </c>
      <c r="S48" s="68">
        <f t="shared" si="2"/>
        <v>0.15</v>
      </c>
      <c r="T48" s="68">
        <f t="shared" si="3"/>
        <v>0.15</v>
      </c>
      <c r="U48" s="68">
        <f t="shared" si="4"/>
        <v>0.4</v>
      </c>
      <c r="V48" s="12">
        <f t="shared" si="5"/>
        <v>0</v>
      </c>
      <c r="W48" s="12">
        <f>RANK(V48,$V$19:$V$109)+COUNTIF($V$19:V48,V48)-1</f>
        <v>30</v>
      </c>
    </row>
    <row r="49" spans="2:23" s="69" customFormat="1" x14ac:dyDescent="0.25">
      <c r="B49" s="152">
        <v>11</v>
      </c>
      <c r="C49" s="155">
        <f>'Resultados riesgos'!C15</f>
        <v>0</v>
      </c>
      <c r="D49" s="155">
        <f>'Resultados riesgos'!D15</f>
        <v>0</v>
      </c>
      <c r="E49" s="155" t="e">
        <f>'Resultados riesgos'!I15</f>
        <v>#N/A</v>
      </c>
      <c r="F49" s="89"/>
      <c r="G49" s="90"/>
      <c r="H49" s="90"/>
      <c r="I49" s="90"/>
      <c r="J49" s="90"/>
      <c r="K49" s="90"/>
      <c r="L49" s="25">
        <f t="shared" si="0"/>
        <v>0</v>
      </c>
      <c r="N49" s="12">
        <f>IF(F49='Datos adicionales'!$B$63,'Análisis de medidas'!G49,0)</f>
        <v>0</v>
      </c>
      <c r="O49" s="12">
        <f>IF(F49='Datos adicionales'!$B$63,$C$49,0)</f>
        <v>0</v>
      </c>
      <c r="P49" s="12">
        <f>IF(F49='Datos adicionales'!$B$63,'Análisis de medidas'!$D$49,0)</f>
        <v>0</v>
      </c>
      <c r="Q49" s="12">
        <f>IF(F49='Datos adicionales'!$B$63,'Análisis de medidas'!$E$49,0)</f>
        <v>0</v>
      </c>
      <c r="R49" s="68">
        <f t="shared" si="1"/>
        <v>0.3</v>
      </c>
      <c r="S49" s="68">
        <f t="shared" si="2"/>
        <v>0.15</v>
      </c>
      <c r="T49" s="68">
        <f t="shared" si="3"/>
        <v>0.15</v>
      </c>
      <c r="U49" s="68">
        <f t="shared" si="4"/>
        <v>0.4</v>
      </c>
      <c r="V49" s="12">
        <f t="shared" si="5"/>
        <v>0</v>
      </c>
      <c r="W49" s="12">
        <f>RANK(V49,$V$19:$V$109)+COUNTIF($V$19:V49,V49)-1</f>
        <v>31</v>
      </c>
    </row>
    <row r="50" spans="2:23" s="69" customFormat="1" x14ac:dyDescent="0.25">
      <c r="B50" s="153"/>
      <c r="C50" s="156"/>
      <c r="D50" s="156"/>
      <c r="E50" s="156"/>
      <c r="F50" s="89"/>
      <c r="G50" s="90"/>
      <c r="H50" s="90"/>
      <c r="I50" s="90"/>
      <c r="J50" s="90"/>
      <c r="K50" s="90"/>
      <c r="L50" s="25">
        <f t="shared" si="0"/>
        <v>0</v>
      </c>
      <c r="N50" s="12">
        <f>IF(F50='Datos adicionales'!$B$63,'Análisis de medidas'!G50,0)</f>
        <v>0</v>
      </c>
      <c r="O50" s="12">
        <f>IF(F50='Datos adicionales'!$B$63,$C$49,0)</f>
        <v>0</v>
      </c>
      <c r="P50" s="12">
        <f>IF(F50='Datos adicionales'!$B$63,'Análisis de medidas'!$D$49,0)</f>
        <v>0</v>
      </c>
      <c r="Q50" s="12">
        <f>IF(F50='Datos adicionales'!$B$63,'Análisis de medidas'!$E$49,0)</f>
        <v>0</v>
      </c>
      <c r="R50" s="68">
        <f t="shared" si="1"/>
        <v>0.3</v>
      </c>
      <c r="S50" s="68">
        <f t="shared" si="2"/>
        <v>0.15</v>
      </c>
      <c r="T50" s="68">
        <f t="shared" si="3"/>
        <v>0.15</v>
      </c>
      <c r="U50" s="68">
        <f t="shared" si="4"/>
        <v>0.4</v>
      </c>
      <c r="V50" s="12">
        <f t="shared" si="5"/>
        <v>0</v>
      </c>
      <c r="W50" s="12">
        <f>RANK(V50,$V$19:$V$109)+COUNTIF($V$19:V50,V50)-1</f>
        <v>32</v>
      </c>
    </row>
    <row r="51" spans="2:23" s="69" customFormat="1" x14ac:dyDescent="0.25">
      <c r="B51" s="154"/>
      <c r="C51" s="157"/>
      <c r="D51" s="157"/>
      <c r="E51" s="157"/>
      <c r="F51" s="89"/>
      <c r="G51" s="90"/>
      <c r="H51" s="90"/>
      <c r="I51" s="90"/>
      <c r="J51" s="90"/>
      <c r="K51" s="90"/>
      <c r="L51" s="25">
        <f t="shared" si="0"/>
        <v>0</v>
      </c>
      <c r="N51" s="12">
        <f>IF(F51='Datos adicionales'!$B$63,'Análisis de medidas'!G51,0)</f>
        <v>0</v>
      </c>
      <c r="O51" s="12">
        <f>IF(F51='Datos adicionales'!$B$63,$C$49,0)</f>
        <v>0</v>
      </c>
      <c r="P51" s="12">
        <f>IF(F51='Datos adicionales'!$B$63,'Análisis de medidas'!$D$49,0)</f>
        <v>0</v>
      </c>
      <c r="Q51" s="12">
        <f>IF(F51='Datos adicionales'!$B$63,'Análisis de medidas'!$E$49,0)</f>
        <v>0</v>
      </c>
      <c r="R51" s="68">
        <f t="shared" si="1"/>
        <v>0.3</v>
      </c>
      <c r="S51" s="68">
        <f t="shared" si="2"/>
        <v>0.15</v>
      </c>
      <c r="T51" s="68">
        <f t="shared" si="3"/>
        <v>0.15</v>
      </c>
      <c r="U51" s="68">
        <f t="shared" si="4"/>
        <v>0.4</v>
      </c>
      <c r="V51" s="12">
        <f t="shared" si="5"/>
        <v>0</v>
      </c>
      <c r="W51" s="12">
        <f>RANK(V51,$V$19:$V$109)+COUNTIF($V$19:V51,V51)-1</f>
        <v>33</v>
      </c>
    </row>
    <row r="52" spans="2:23" s="69" customFormat="1" x14ac:dyDescent="0.25">
      <c r="B52" s="152">
        <v>12</v>
      </c>
      <c r="C52" s="155">
        <f>'Resultados riesgos'!C16</f>
        <v>0</v>
      </c>
      <c r="D52" s="155">
        <f>'Resultados riesgos'!D16</f>
        <v>0</v>
      </c>
      <c r="E52" s="155" t="e">
        <f>'Resultados riesgos'!I16</f>
        <v>#N/A</v>
      </c>
      <c r="F52" s="89"/>
      <c r="G52" s="90"/>
      <c r="H52" s="90"/>
      <c r="I52" s="90"/>
      <c r="J52" s="90"/>
      <c r="K52" s="90"/>
      <c r="L52" s="25">
        <f t="shared" si="0"/>
        <v>0</v>
      </c>
      <c r="N52" s="12">
        <f>IF(F52='Datos adicionales'!$B$63,'Análisis de medidas'!G52,0)</f>
        <v>0</v>
      </c>
      <c r="O52" s="12">
        <f>IF(F52='Datos adicionales'!$B$63,$C$52,0)</f>
        <v>0</v>
      </c>
      <c r="P52" s="12">
        <f>IF(F52='Datos adicionales'!$B$63,'Análisis de medidas'!$D$52,0)</f>
        <v>0</v>
      </c>
      <c r="Q52" s="12">
        <f>IF(F52='Datos adicionales'!$B$63,'Análisis de medidas'!$E$52,0)</f>
        <v>0</v>
      </c>
      <c r="R52" s="68">
        <f t="shared" si="1"/>
        <v>0.3</v>
      </c>
      <c r="S52" s="68">
        <f t="shared" si="2"/>
        <v>0.15</v>
      </c>
      <c r="T52" s="68">
        <f t="shared" si="3"/>
        <v>0.15</v>
      </c>
      <c r="U52" s="68">
        <f t="shared" si="4"/>
        <v>0.4</v>
      </c>
      <c r="V52" s="12">
        <f t="shared" si="5"/>
        <v>0</v>
      </c>
      <c r="W52" s="12">
        <f>RANK(V52,$V$19:$V$109)+COUNTIF($V$19:V52,V52)-1</f>
        <v>34</v>
      </c>
    </row>
    <row r="53" spans="2:23" s="69" customFormat="1" x14ac:dyDescent="0.25">
      <c r="B53" s="153"/>
      <c r="C53" s="156"/>
      <c r="D53" s="156"/>
      <c r="E53" s="156"/>
      <c r="F53" s="89"/>
      <c r="G53" s="90"/>
      <c r="H53" s="90"/>
      <c r="I53" s="90"/>
      <c r="J53" s="90"/>
      <c r="K53" s="90"/>
      <c r="L53" s="25">
        <f t="shared" si="0"/>
        <v>0</v>
      </c>
      <c r="N53" s="12">
        <f>IF(F53='Datos adicionales'!$B$63,'Análisis de medidas'!G53,0)</f>
        <v>0</v>
      </c>
      <c r="O53" s="12">
        <f>IF(F53='Datos adicionales'!$B$63,$C$52,0)</f>
        <v>0</v>
      </c>
      <c r="P53" s="12">
        <f>IF(F53='Datos adicionales'!$B$63,'Análisis de medidas'!$D$52,0)</f>
        <v>0</v>
      </c>
      <c r="Q53" s="12">
        <f>IF(F53='Datos adicionales'!$B$63,'Análisis de medidas'!$E$52,0)</f>
        <v>0</v>
      </c>
      <c r="R53" s="68">
        <f t="shared" si="1"/>
        <v>0.3</v>
      </c>
      <c r="S53" s="68">
        <f t="shared" si="2"/>
        <v>0.15</v>
      </c>
      <c r="T53" s="68">
        <f t="shared" si="3"/>
        <v>0.15</v>
      </c>
      <c r="U53" s="68">
        <f t="shared" si="4"/>
        <v>0.4</v>
      </c>
      <c r="V53" s="12">
        <f t="shared" si="5"/>
        <v>0</v>
      </c>
      <c r="W53" s="12">
        <f>RANK(V53,$V$19:$V$109)+COUNTIF($V$19:V53,V53)-1</f>
        <v>35</v>
      </c>
    </row>
    <row r="54" spans="2:23" s="69" customFormat="1" x14ac:dyDescent="0.25">
      <c r="B54" s="154"/>
      <c r="C54" s="157"/>
      <c r="D54" s="157"/>
      <c r="E54" s="157"/>
      <c r="F54" s="89"/>
      <c r="G54" s="90"/>
      <c r="H54" s="90"/>
      <c r="I54" s="90"/>
      <c r="J54" s="90"/>
      <c r="K54" s="90"/>
      <c r="L54" s="25">
        <f t="shared" si="0"/>
        <v>0</v>
      </c>
      <c r="N54" s="12">
        <f>IF(F54='Datos adicionales'!$B$63,'Análisis de medidas'!G54,0)</f>
        <v>0</v>
      </c>
      <c r="O54" s="12">
        <f>IF(F54='Datos adicionales'!$B$63,$C$52,0)</f>
        <v>0</v>
      </c>
      <c r="P54" s="12">
        <f>IF(F54='Datos adicionales'!$B$63,'Análisis de medidas'!$D$52,0)</f>
        <v>0</v>
      </c>
      <c r="Q54" s="12">
        <f>IF(F54='Datos adicionales'!$B$63,'Análisis de medidas'!$E$52,0)</f>
        <v>0</v>
      </c>
      <c r="R54" s="68">
        <f t="shared" si="1"/>
        <v>0.3</v>
      </c>
      <c r="S54" s="68">
        <f t="shared" si="2"/>
        <v>0.15</v>
      </c>
      <c r="T54" s="68">
        <f t="shared" si="3"/>
        <v>0.15</v>
      </c>
      <c r="U54" s="68">
        <f t="shared" si="4"/>
        <v>0.4</v>
      </c>
      <c r="V54" s="12">
        <f t="shared" si="5"/>
        <v>0</v>
      </c>
      <c r="W54" s="12">
        <f>RANK(V54,$V$19:$V$109)+COUNTIF($V$19:V54,V54)-1</f>
        <v>36</v>
      </c>
    </row>
    <row r="55" spans="2:23" s="69" customFormat="1" x14ac:dyDescent="0.25">
      <c r="B55" s="152">
        <v>13</v>
      </c>
      <c r="C55" s="155">
        <f>'Resultados riesgos'!C17</f>
        <v>0</v>
      </c>
      <c r="D55" s="155">
        <f>'Resultados riesgos'!D17</f>
        <v>0</v>
      </c>
      <c r="E55" s="155" t="e">
        <f>'Resultados riesgos'!I17</f>
        <v>#N/A</v>
      </c>
      <c r="F55" s="89"/>
      <c r="G55" s="90"/>
      <c r="H55" s="90"/>
      <c r="I55" s="90"/>
      <c r="J55" s="90"/>
      <c r="K55" s="90"/>
      <c r="L55" s="25">
        <f t="shared" si="0"/>
        <v>0</v>
      </c>
      <c r="N55" s="12">
        <f>IF(F55='Datos adicionales'!$B$63,'Análisis de medidas'!G55,0)</f>
        <v>0</v>
      </c>
      <c r="O55" s="12">
        <f>IF(F55='Datos adicionales'!$B$63,$C$55,0)</f>
        <v>0</v>
      </c>
      <c r="P55" s="12">
        <f>IF(F55='Datos adicionales'!$B$63,'Análisis de medidas'!$D$55,0)</f>
        <v>0</v>
      </c>
      <c r="Q55" s="12">
        <f>IF(F55='Datos adicionales'!$B$63,'Análisis de medidas'!$E$55,0)</f>
        <v>0</v>
      </c>
      <c r="R55" s="68">
        <f t="shared" si="1"/>
        <v>0.3</v>
      </c>
      <c r="S55" s="68">
        <f t="shared" si="2"/>
        <v>0.15</v>
      </c>
      <c r="T55" s="68">
        <f t="shared" si="3"/>
        <v>0.15</v>
      </c>
      <c r="U55" s="68">
        <f t="shared" si="4"/>
        <v>0.4</v>
      </c>
      <c r="V55" s="12">
        <f t="shared" si="5"/>
        <v>0</v>
      </c>
      <c r="W55" s="12">
        <f>RANK(V55,$V$19:$V$109)+COUNTIF($V$19:V55,V55)-1</f>
        <v>37</v>
      </c>
    </row>
    <row r="56" spans="2:23" s="69" customFormat="1" x14ac:dyDescent="0.25">
      <c r="B56" s="153"/>
      <c r="C56" s="156"/>
      <c r="D56" s="156"/>
      <c r="E56" s="156"/>
      <c r="F56" s="89"/>
      <c r="G56" s="90"/>
      <c r="H56" s="90"/>
      <c r="I56" s="90"/>
      <c r="J56" s="90"/>
      <c r="K56" s="90"/>
      <c r="L56" s="25">
        <f t="shared" si="0"/>
        <v>0</v>
      </c>
      <c r="N56" s="12">
        <f>IF(F56='Datos adicionales'!$B$63,'Análisis de medidas'!G56,0)</f>
        <v>0</v>
      </c>
      <c r="O56" s="12">
        <f>IF(F56='Datos adicionales'!$B$63,$C$55,0)</f>
        <v>0</v>
      </c>
      <c r="P56" s="12">
        <f>IF(F56='Datos adicionales'!$B$63,'Análisis de medidas'!$D$55,0)</f>
        <v>0</v>
      </c>
      <c r="Q56" s="12">
        <f>IF(F56='Datos adicionales'!$B$63,'Análisis de medidas'!$E$55,0)</f>
        <v>0</v>
      </c>
      <c r="R56" s="68">
        <f t="shared" si="1"/>
        <v>0.3</v>
      </c>
      <c r="S56" s="68">
        <f t="shared" si="2"/>
        <v>0.15</v>
      </c>
      <c r="T56" s="68">
        <f t="shared" si="3"/>
        <v>0.15</v>
      </c>
      <c r="U56" s="68">
        <f t="shared" si="4"/>
        <v>0.4</v>
      </c>
      <c r="V56" s="12">
        <f t="shared" si="5"/>
        <v>0</v>
      </c>
      <c r="W56" s="12">
        <f>RANK(V56,$V$19:$V$109)+COUNTIF($V$19:V56,V56)-1</f>
        <v>38</v>
      </c>
    </row>
    <row r="57" spans="2:23" s="69" customFormat="1" x14ac:dyDescent="0.25">
      <c r="B57" s="154"/>
      <c r="C57" s="157"/>
      <c r="D57" s="157"/>
      <c r="E57" s="157"/>
      <c r="F57" s="89"/>
      <c r="G57" s="90"/>
      <c r="H57" s="90"/>
      <c r="I57" s="90"/>
      <c r="J57" s="90"/>
      <c r="K57" s="90"/>
      <c r="L57" s="25">
        <f t="shared" si="0"/>
        <v>0</v>
      </c>
      <c r="N57" s="12">
        <f>IF(F57='Datos adicionales'!$B$63,'Análisis de medidas'!G57,0)</f>
        <v>0</v>
      </c>
      <c r="O57" s="12">
        <f>IF(F57='Datos adicionales'!$B$63,$C$55,0)</f>
        <v>0</v>
      </c>
      <c r="P57" s="12">
        <f>IF(F57='Datos adicionales'!$B$63,'Análisis de medidas'!$D$55,0)</f>
        <v>0</v>
      </c>
      <c r="Q57" s="12">
        <f>IF(F57='Datos adicionales'!$B$63,'Análisis de medidas'!$E$55,0)</f>
        <v>0</v>
      </c>
      <c r="R57" s="68">
        <f t="shared" si="1"/>
        <v>0.3</v>
      </c>
      <c r="S57" s="68">
        <f t="shared" si="2"/>
        <v>0.15</v>
      </c>
      <c r="T57" s="68">
        <f t="shared" si="3"/>
        <v>0.15</v>
      </c>
      <c r="U57" s="68">
        <f t="shared" si="4"/>
        <v>0.4</v>
      </c>
      <c r="V57" s="12">
        <f t="shared" si="5"/>
        <v>0</v>
      </c>
      <c r="W57" s="12">
        <f>RANK(V57,$V$19:$V$109)+COUNTIF($V$19:V57,V57)-1</f>
        <v>39</v>
      </c>
    </row>
    <row r="58" spans="2:23" s="69" customFormat="1" x14ac:dyDescent="0.25">
      <c r="B58" s="152">
        <v>14</v>
      </c>
      <c r="C58" s="155">
        <f>'Resultados riesgos'!C18</f>
        <v>0</v>
      </c>
      <c r="D58" s="155">
        <f>'Resultados riesgos'!D18</f>
        <v>0</v>
      </c>
      <c r="E58" s="155" t="e">
        <f>'Resultados riesgos'!I18</f>
        <v>#N/A</v>
      </c>
      <c r="F58" s="89"/>
      <c r="G58" s="90"/>
      <c r="H58" s="90"/>
      <c r="I58" s="90"/>
      <c r="J58" s="90"/>
      <c r="K58" s="90"/>
      <c r="L58" s="25">
        <f t="shared" si="0"/>
        <v>0</v>
      </c>
      <c r="N58" s="12">
        <f>IF(F58='Datos adicionales'!$B$63,'Análisis de medidas'!G58,0)</f>
        <v>0</v>
      </c>
      <c r="O58" s="12">
        <f>IF(F58='Datos adicionales'!$B$63,$C$58,0)</f>
        <v>0</v>
      </c>
      <c r="P58" s="12">
        <f>IF(F58='Datos adicionales'!$B$63,'Análisis de medidas'!$D$58,0)</f>
        <v>0</v>
      </c>
      <c r="Q58" s="12">
        <f>IF(F58='Datos adicionales'!$B$63,'Análisis de medidas'!$E$58,0)</f>
        <v>0</v>
      </c>
      <c r="R58" s="68">
        <f t="shared" si="1"/>
        <v>0.3</v>
      </c>
      <c r="S58" s="68">
        <f t="shared" si="2"/>
        <v>0.15</v>
      </c>
      <c r="T58" s="68">
        <f t="shared" si="3"/>
        <v>0.15</v>
      </c>
      <c r="U58" s="68">
        <f t="shared" si="4"/>
        <v>0.4</v>
      </c>
      <c r="V58" s="12">
        <f t="shared" si="5"/>
        <v>0</v>
      </c>
      <c r="W58" s="12">
        <f>RANK(V58,$V$19:$V$109)+COUNTIF($V$19:V58,V58)-1</f>
        <v>40</v>
      </c>
    </row>
    <row r="59" spans="2:23" s="69" customFormat="1" x14ac:dyDescent="0.25">
      <c r="B59" s="153"/>
      <c r="C59" s="156"/>
      <c r="D59" s="156"/>
      <c r="E59" s="156"/>
      <c r="F59" s="89"/>
      <c r="G59" s="90"/>
      <c r="H59" s="90"/>
      <c r="I59" s="90"/>
      <c r="J59" s="90"/>
      <c r="K59" s="90"/>
      <c r="L59" s="25">
        <f t="shared" si="0"/>
        <v>0</v>
      </c>
      <c r="N59" s="12">
        <f>IF(F59='Datos adicionales'!$B$63,'Análisis de medidas'!G59,0)</f>
        <v>0</v>
      </c>
      <c r="O59" s="12">
        <f>IF(F59='Datos adicionales'!$B$63,$C$58,0)</f>
        <v>0</v>
      </c>
      <c r="P59" s="12">
        <f>IF(F59='Datos adicionales'!$B$63,'Análisis de medidas'!$D$58,0)</f>
        <v>0</v>
      </c>
      <c r="Q59" s="12">
        <f>IF(F59='Datos adicionales'!$B$63,'Análisis de medidas'!$E$58,0)</f>
        <v>0</v>
      </c>
      <c r="R59" s="68">
        <f t="shared" si="1"/>
        <v>0.3</v>
      </c>
      <c r="S59" s="68">
        <f t="shared" si="2"/>
        <v>0.15</v>
      </c>
      <c r="T59" s="68">
        <f t="shared" si="3"/>
        <v>0.15</v>
      </c>
      <c r="U59" s="68">
        <f t="shared" si="4"/>
        <v>0.4</v>
      </c>
      <c r="V59" s="12">
        <f t="shared" si="5"/>
        <v>0</v>
      </c>
      <c r="W59" s="12">
        <f>RANK(V59,$V$19:$V$109)+COUNTIF($V$19:V59,V59)-1</f>
        <v>41</v>
      </c>
    </row>
    <row r="60" spans="2:23" s="69" customFormat="1" x14ac:dyDescent="0.25">
      <c r="B60" s="154"/>
      <c r="C60" s="157"/>
      <c r="D60" s="157"/>
      <c r="E60" s="157"/>
      <c r="F60" s="89"/>
      <c r="G60" s="90"/>
      <c r="H60" s="90"/>
      <c r="I60" s="90"/>
      <c r="J60" s="90"/>
      <c r="K60" s="90"/>
      <c r="L60" s="25">
        <f t="shared" si="0"/>
        <v>0</v>
      </c>
      <c r="N60" s="12">
        <f>IF(F60='Datos adicionales'!$B$63,'Análisis de medidas'!G60,0)</f>
        <v>0</v>
      </c>
      <c r="O60" s="12">
        <f>IF(F60='Datos adicionales'!$B$63,$C$58,0)</f>
        <v>0</v>
      </c>
      <c r="P60" s="12">
        <f>IF(F60='Datos adicionales'!$B$63,'Análisis de medidas'!$D$58,0)</f>
        <v>0</v>
      </c>
      <c r="Q60" s="12">
        <f>IF(F60='Datos adicionales'!$B$63,'Análisis de medidas'!$E$58,0)</f>
        <v>0</v>
      </c>
      <c r="R60" s="68">
        <f t="shared" si="1"/>
        <v>0.3</v>
      </c>
      <c r="S60" s="68">
        <f t="shared" si="2"/>
        <v>0.15</v>
      </c>
      <c r="T60" s="68">
        <f t="shared" si="3"/>
        <v>0.15</v>
      </c>
      <c r="U60" s="68">
        <f t="shared" si="4"/>
        <v>0.4</v>
      </c>
      <c r="V60" s="12">
        <f t="shared" si="5"/>
        <v>0</v>
      </c>
      <c r="W60" s="12">
        <f>RANK(V60,$V$19:$V$109)+COUNTIF($V$19:V60,V60)-1</f>
        <v>42</v>
      </c>
    </row>
    <row r="61" spans="2:23" s="69" customFormat="1" x14ac:dyDescent="0.25">
      <c r="B61" s="152">
        <v>15</v>
      </c>
      <c r="C61" s="155">
        <f>'Resultados riesgos'!C19</f>
        <v>0</v>
      </c>
      <c r="D61" s="155">
        <f>'Resultados riesgos'!D19</f>
        <v>0</v>
      </c>
      <c r="E61" s="155" t="e">
        <f>'Resultados riesgos'!I19</f>
        <v>#N/A</v>
      </c>
      <c r="F61" s="89"/>
      <c r="G61" s="90"/>
      <c r="H61" s="90"/>
      <c r="I61" s="90"/>
      <c r="J61" s="90"/>
      <c r="K61" s="90"/>
      <c r="L61" s="25">
        <f t="shared" si="0"/>
        <v>0</v>
      </c>
      <c r="N61" s="12">
        <f>IF(F61='Datos adicionales'!$B$63,'Análisis de medidas'!G61,0)</f>
        <v>0</v>
      </c>
      <c r="O61" s="12">
        <f>IF(F61='Datos adicionales'!$B$63,$C$61,0)</f>
        <v>0</v>
      </c>
      <c r="P61" s="12">
        <f>IF(F61='Datos adicionales'!$B$63,'Análisis de medidas'!$D$61,0)</f>
        <v>0</v>
      </c>
      <c r="Q61" s="12">
        <f>IF(F61='Datos adicionales'!$B$63,'Análisis de medidas'!$E$61,0)</f>
        <v>0</v>
      </c>
      <c r="R61" s="68">
        <f t="shared" si="1"/>
        <v>0.3</v>
      </c>
      <c r="S61" s="68">
        <f t="shared" si="2"/>
        <v>0.15</v>
      </c>
      <c r="T61" s="68">
        <f t="shared" si="3"/>
        <v>0.15</v>
      </c>
      <c r="U61" s="68">
        <f t="shared" si="4"/>
        <v>0.4</v>
      </c>
      <c r="V61" s="12">
        <f t="shared" si="5"/>
        <v>0</v>
      </c>
      <c r="W61" s="12">
        <f>RANK(V61,$V$19:$V$109)+COUNTIF($V$19:V61,V61)-1</f>
        <v>43</v>
      </c>
    </row>
    <row r="62" spans="2:23" s="69" customFormat="1" x14ac:dyDescent="0.25">
      <c r="B62" s="153"/>
      <c r="C62" s="156"/>
      <c r="D62" s="156"/>
      <c r="E62" s="156"/>
      <c r="F62" s="89"/>
      <c r="G62" s="90"/>
      <c r="H62" s="90"/>
      <c r="I62" s="90"/>
      <c r="J62" s="90"/>
      <c r="K62" s="90"/>
      <c r="L62" s="25">
        <f t="shared" si="0"/>
        <v>0</v>
      </c>
      <c r="N62" s="12">
        <f>IF(F62='Datos adicionales'!$B$63,'Análisis de medidas'!G62,0)</f>
        <v>0</v>
      </c>
      <c r="O62" s="12">
        <f>IF(F62='Datos adicionales'!$B$63,$C$61,0)</f>
        <v>0</v>
      </c>
      <c r="P62" s="12">
        <f>IF(F62='Datos adicionales'!$B$63,'Análisis de medidas'!$D$61,0)</f>
        <v>0</v>
      </c>
      <c r="Q62" s="12">
        <f>IF(F62='Datos adicionales'!$B$63,'Análisis de medidas'!$E$61,0)</f>
        <v>0</v>
      </c>
      <c r="R62" s="68">
        <f t="shared" si="1"/>
        <v>0.3</v>
      </c>
      <c r="S62" s="68">
        <f t="shared" si="2"/>
        <v>0.15</v>
      </c>
      <c r="T62" s="68">
        <f t="shared" si="3"/>
        <v>0.15</v>
      </c>
      <c r="U62" s="68">
        <f t="shared" si="4"/>
        <v>0.4</v>
      </c>
      <c r="V62" s="12">
        <f t="shared" si="5"/>
        <v>0</v>
      </c>
      <c r="W62" s="12">
        <f>RANK(V62,$V$19:$V$109)+COUNTIF($V$19:V62,V62)-1</f>
        <v>44</v>
      </c>
    </row>
    <row r="63" spans="2:23" s="69" customFormat="1" x14ac:dyDescent="0.25">
      <c r="B63" s="154"/>
      <c r="C63" s="157"/>
      <c r="D63" s="157"/>
      <c r="E63" s="157"/>
      <c r="F63" s="89"/>
      <c r="G63" s="90"/>
      <c r="H63" s="90"/>
      <c r="I63" s="90"/>
      <c r="J63" s="90"/>
      <c r="K63" s="90"/>
      <c r="L63" s="25">
        <f t="shared" si="0"/>
        <v>0</v>
      </c>
      <c r="N63" s="12">
        <f>IF(F63='Datos adicionales'!$B$63,'Análisis de medidas'!G63,0)</f>
        <v>0</v>
      </c>
      <c r="O63" s="12">
        <f>IF(F63='Datos adicionales'!$B$63,$C$61,0)</f>
        <v>0</v>
      </c>
      <c r="P63" s="12">
        <f>IF(F63='Datos adicionales'!$B$63,'Análisis de medidas'!$D$61,0)</f>
        <v>0</v>
      </c>
      <c r="Q63" s="12">
        <f>IF(F63='Datos adicionales'!$B$63,'Análisis de medidas'!$E$61,0)</f>
        <v>0</v>
      </c>
      <c r="R63" s="68">
        <f t="shared" si="1"/>
        <v>0.3</v>
      </c>
      <c r="S63" s="68">
        <f t="shared" si="2"/>
        <v>0.15</v>
      </c>
      <c r="T63" s="68">
        <f t="shared" si="3"/>
        <v>0.15</v>
      </c>
      <c r="U63" s="68">
        <f t="shared" si="4"/>
        <v>0.4</v>
      </c>
      <c r="V63" s="12">
        <f t="shared" si="5"/>
        <v>0</v>
      </c>
      <c r="W63" s="12">
        <f>RANK(V63,$V$19:$V$109)+COUNTIF($V$19:V63,V63)-1</f>
        <v>45</v>
      </c>
    </row>
    <row r="64" spans="2:23" s="69" customFormat="1" x14ac:dyDescent="0.25">
      <c r="B64" s="152">
        <v>16</v>
      </c>
      <c r="C64" s="155">
        <f>'Resultados riesgos'!C20</f>
        <v>0</v>
      </c>
      <c r="D64" s="155">
        <f>'Resultados riesgos'!D20</f>
        <v>0</v>
      </c>
      <c r="E64" s="155" t="e">
        <f>'Resultados riesgos'!I20</f>
        <v>#N/A</v>
      </c>
      <c r="F64" s="89"/>
      <c r="G64" s="90"/>
      <c r="H64" s="90"/>
      <c r="I64" s="90"/>
      <c r="J64" s="90"/>
      <c r="K64" s="90"/>
      <c r="L64" s="25">
        <f t="shared" si="0"/>
        <v>0</v>
      </c>
      <c r="N64" s="12">
        <f>IF(F64='Datos adicionales'!$B$63,'Análisis de medidas'!G64,0)</f>
        <v>0</v>
      </c>
      <c r="O64" s="12">
        <f>IF(F64='Datos adicionales'!$B$63,$C$64,0)</f>
        <v>0</v>
      </c>
      <c r="P64" s="12">
        <f>IF(F64='Datos adicionales'!$B$63,'Análisis de medidas'!$D$64,0)</f>
        <v>0</v>
      </c>
      <c r="Q64" s="12">
        <f>IF(F64='Datos adicionales'!$B$63,'Análisis de medidas'!$E$64,0)</f>
        <v>0</v>
      </c>
      <c r="R64" s="68">
        <f t="shared" si="1"/>
        <v>0.3</v>
      </c>
      <c r="S64" s="68">
        <f t="shared" si="2"/>
        <v>0.15</v>
      </c>
      <c r="T64" s="68">
        <f t="shared" si="3"/>
        <v>0.15</v>
      </c>
      <c r="U64" s="68">
        <f t="shared" si="4"/>
        <v>0.4</v>
      </c>
      <c r="V64" s="12">
        <f t="shared" si="5"/>
        <v>0</v>
      </c>
      <c r="W64" s="12">
        <f>RANK(V64,$V$19:$V$109)+COUNTIF($V$19:V64,V64)-1</f>
        <v>46</v>
      </c>
    </row>
    <row r="65" spans="2:23" s="69" customFormat="1" x14ac:dyDescent="0.25">
      <c r="B65" s="153"/>
      <c r="C65" s="156"/>
      <c r="D65" s="156"/>
      <c r="E65" s="156"/>
      <c r="F65" s="89"/>
      <c r="G65" s="90"/>
      <c r="H65" s="90"/>
      <c r="I65" s="90"/>
      <c r="J65" s="90"/>
      <c r="K65" s="90"/>
      <c r="L65" s="25">
        <f t="shared" si="0"/>
        <v>0</v>
      </c>
      <c r="N65" s="12">
        <f>IF(F65='Datos adicionales'!$B$63,'Análisis de medidas'!G65,0)</f>
        <v>0</v>
      </c>
      <c r="O65" s="12">
        <f>IF(F65='Datos adicionales'!$B$63,$C$64,0)</f>
        <v>0</v>
      </c>
      <c r="P65" s="12">
        <f>IF(F65='Datos adicionales'!$B$63,'Análisis de medidas'!$D$64,0)</f>
        <v>0</v>
      </c>
      <c r="Q65" s="12">
        <f>IF(F65='Datos adicionales'!$B$63,'Análisis de medidas'!$E$64,0)</f>
        <v>0</v>
      </c>
      <c r="R65" s="68">
        <f t="shared" si="1"/>
        <v>0.3</v>
      </c>
      <c r="S65" s="68">
        <f t="shared" si="2"/>
        <v>0.15</v>
      </c>
      <c r="T65" s="68">
        <f t="shared" si="3"/>
        <v>0.15</v>
      </c>
      <c r="U65" s="68">
        <f t="shared" si="4"/>
        <v>0.4</v>
      </c>
      <c r="V65" s="12">
        <f t="shared" si="5"/>
        <v>0</v>
      </c>
      <c r="W65" s="12">
        <f>RANK(V65,$V$19:$V$109)+COUNTIF($V$19:V65,V65)-1</f>
        <v>47</v>
      </c>
    </row>
    <row r="66" spans="2:23" s="69" customFormat="1" x14ac:dyDescent="0.25">
      <c r="B66" s="154"/>
      <c r="C66" s="157"/>
      <c r="D66" s="157"/>
      <c r="E66" s="157"/>
      <c r="F66" s="89"/>
      <c r="G66" s="90"/>
      <c r="H66" s="90"/>
      <c r="I66" s="90"/>
      <c r="J66" s="90"/>
      <c r="K66" s="90"/>
      <c r="L66" s="25">
        <f t="shared" si="0"/>
        <v>0</v>
      </c>
      <c r="N66" s="12">
        <f>IF(F66='Datos adicionales'!$B$63,'Análisis de medidas'!G66,0)</f>
        <v>0</v>
      </c>
      <c r="O66" s="12">
        <f>IF(F66='Datos adicionales'!$B$63,$C$64,0)</f>
        <v>0</v>
      </c>
      <c r="P66" s="12">
        <f>IF(F66='Datos adicionales'!$B$63,'Análisis de medidas'!$D$64,0)</f>
        <v>0</v>
      </c>
      <c r="Q66" s="12">
        <f>IF(F66='Datos adicionales'!$B$63,'Análisis de medidas'!$E$64,0)</f>
        <v>0</v>
      </c>
      <c r="R66" s="68">
        <f t="shared" si="1"/>
        <v>0.3</v>
      </c>
      <c r="S66" s="68">
        <f t="shared" si="2"/>
        <v>0.15</v>
      </c>
      <c r="T66" s="68">
        <f t="shared" si="3"/>
        <v>0.15</v>
      </c>
      <c r="U66" s="68">
        <f t="shared" si="4"/>
        <v>0.4</v>
      </c>
      <c r="V66" s="12">
        <f t="shared" si="5"/>
        <v>0</v>
      </c>
      <c r="W66" s="12">
        <f>RANK(V66,$V$19:$V$109)+COUNTIF($V$19:V66,V66)-1</f>
        <v>48</v>
      </c>
    </row>
    <row r="67" spans="2:23" s="69" customFormat="1" x14ac:dyDescent="0.25">
      <c r="B67" s="152">
        <v>17</v>
      </c>
      <c r="C67" s="155">
        <f>'Resultados riesgos'!C21</f>
        <v>0</v>
      </c>
      <c r="D67" s="155">
        <f>'Resultados riesgos'!D21</f>
        <v>0</v>
      </c>
      <c r="E67" s="155" t="e">
        <f>'Resultados riesgos'!I21</f>
        <v>#N/A</v>
      </c>
      <c r="F67" s="89"/>
      <c r="G67" s="90"/>
      <c r="H67" s="90"/>
      <c r="I67" s="90"/>
      <c r="J67" s="90"/>
      <c r="K67" s="90"/>
      <c r="L67" s="25">
        <f t="shared" si="0"/>
        <v>0</v>
      </c>
      <c r="N67" s="12">
        <f>IF(F67='Datos adicionales'!$B$63,'Análisis de medidas'!G67,0)</f>
        <v>0</v>
      </c>
      <c r="O67" s="12">
        <f>IF(F67='Datos adicionales'!$B$63,$C$67,0)</f>
        <v>0</v>
      </c>
      <c r="P67" s="12">
        <f>IF(F67='Datos adicionales'!$B$63,'Análisis de medidas'!$D$67,0)</f>
        <v>0</v>
      </c>
      <c r="Q67" s="12">
        <f>IF(F67='Datos adicionales'!$B$63,'Análisis de medidas'!$E$67,0)</f>
        <v>0</v>
      </c>
      <c r="R67" s="68">
        <f t="shared" si="1"/>
        <v>0.3</v>
      </c>
      <c r="S67" s="68">
        <f t="shared" si="2"/>
        <v>0.15</v>
      </c>
      <c r="T67" s="68">
        <f t="shared" si="3"/>
        <v>0.15</v>
      </c>
      <c r="U67" s="68">
        <f t="shared" si="4"/>
        <v>0.4</v>
      </c>
      <c r="V67" s="12">
        <f t="shared" si="5"/>
        <v>0</v>
      </c>
      <c r="W67" s="12">
        <f>RANK(V67,$V$19:$V$109)+COUNTIF($V$19:V67,V67)-1</f>
        <v>49</v>
      </c>
    </row>
    <row r="68" spans="2:23" s="69" customFormat="1" x14ac:dyDescent="0.25">
      <c r="B68" s="153"/>
      <c r="C68" s="156"/>
      <c r="D68" s="156"/>
      <c r="E68" s="156"/>
      <c r="F68" s="89"/>
      <c r="G68" s="90"/>
      <c r="H68" s="90"/>
      <c r="I68" s="90"/>
      <c r="J68" s="90"/>
      <c r="K68" s="90"/>
      <c r="L68" s="25">
        <f t="shared" si="0"/>
        <v>0</v>
      </c>
      <c r="N68" s="12">
        <f>IF(F68='Datos adicionales'!$B$63,'Análisis de medidas'!G68,0)</f>
        <v>0</v>
      </c>
      <c r="O68" s="12">
        <f>IF(F68='Datos adicionales'!$B$63,$C$67,0)</f>
        <v>0</v>
      </c>
      <c r="P68" s="12">
        <f>IF(F68='Datos adicionales'!$B$63,'Análisis de medidas'!$D$67,0)</f>
        <v>0</v>
      </c>
      <c r="Q68" s="12">
        <f>IF(F68='Datos adicionales'!$B$63,'Análisis de medidas'!$E$67,0)</f>
        <v>0</v>
      </c>
      <c r="R68" s="68">
        <f t="shared" si="1"/>
        <v>0.3</v>
      </c>
      <c r="S68" s="68">
        <f t="shared" si="2"/>
        <v>0.15</v>
      </c>
      <c r="T68" s="68">
        <f t="shared" si="3"/>
        <v>0.15</v>
      </c>
      <c r="U68" s="68">
        <f t="shared" si="4"/>
        <v>0.4</v>
      </c>
      <c r="V68" s="12">
        <f t="shared" si="5"/>
        <v>0</v>
      </c>
      <c r="W68" s="12">
        <f>RANK(V68,$V$19:$V$109)+COUNTIF($V$19:V68,V68)-1</f>
        <v>50</v>
      </c>
    </row>
    <row r="69" spans="2:23" s="69" customFormat="1" x14ac:dyDescent="0.25">
      <c r="B69" s="154"/>
      <c r="C69" s="157"/>
      <c r="D69" s="157"/>
      <c r="E69" s="157"/>
      <c r="F69" s="89"/>
      <c r="G69" s="90"/>
      <c r="H69" s="90"/>
      <c r="I69" s="90"/>
      <c r="J69" s="90"/>
      <c r="K69" s="90"/>
      <c r="L69" s="25">
        <f t="shared" si="0"/>
        <v>0</v>
      </c>
      <c r="N69" s="12">
        <f>IF(F69='Datos adicionales'!$B$63,'Análisis de medidas'!G69,0)</f>
        <v>0</v>
      </c>
      <c r="O69" s="12">
        <f>IF(F69='Datos adicionales'!$B$63,$C$67,0)</f>
        <v>0</v>
      </c>
      <c r="P69" s="12">
        <f>IF(F69='Datos adicionales'!$B$63,'Análisis de medidas'!$D$67,0)</f>
        <v>0</v>
      </c>
      <c r="Q69" s="12">
        <f>IF(F69='Datos adicionales'!$B$63,'Análisis de medidas'!$E$67,0)</f>
        <v>0</v>
      </c>
      <c r="R69" s="68">
        <f t="shared" si="1"/>
        <v>0.3</v>
      </c>
      <c r="S69" s="68">
        <f t="shared" si="2"/>
        <v>0.15</v>
      </c>
      <c r="T69" s="68">
        <f t="shared" si="3"/>
        <v>0.15</v>
      </c>
      <c r="U69" s="68">
        <f t="shared" si="4"/>
        <v>0.4</v>
      </c>
      <c r="V69" s="12">
        <f t="shared" si="5"/>
        <v>0</v>
      </c>
      <c r="W69" s="12">
        <f>RANK(V69,$V$19:$V$109)+COUNTIF($V$19:V69,V69)-1</f>
        <v>51</v>
      </c>
    </row>
    <row r="70" spans="2:23" s="69" customFormat="1" x14ac:dyDescent="0.25">
      <c r="B70" s="152">
        <v>18</v>
      </c>
      <c r="C70" s="155">
        <f>'Resultados riesgos'!C22</f>
        <v>0</v>
      </c>
      <c r="D70" s="155">
        <f>'Resultados riesgos'!D22</f>
        <v>0</v>
      </c>
      <c r="E70" s="155" t="e">
        <f>'Resultados riesgos'!I22</f>
        <v>#N/A</v>
      </c>
      <c r="F70" s="89"/>
      <c r="G70" s="90"/>
      <c r="H70" s="90"/>
      <c r="I70" s="90"/>
      <c r="J70" s="90"/>
      <c r="K70" s="90"/>
      <c r="L70" s="25">
        <f t="shared" si="0"/>
        <v>0</v>
      </c>
      <c r="N70" s="12">
        <f>IF(F70='Datos adicionales'!$B$63,'Análisis de medidas'!G70,0)</f>
        <v>0</v>
      </c>
      <c r="O70" s="12">
        <f>IF(F70='Datos adicionales'!$B$63,$C$70,0)</f>
        <v>0</v>
      </c>
      <c r="P70" s="12">
        <f>IF(F70='Datos adicionales'!$B$63,'Análisis de medidas'!$D$70,0)</f>
        <v>0</v>
      </c>
      <c r="Q70" s="12">
        <f>IF(F70='Datos adicionales'!$B$63,'Análisis de medidas'!$E$70,0)</f>
        <v>0</v>
      </c>
      <c r="R70" s="68">
        <f t="shared" si="1"/>
        <v>0.3</v>
      </c>
      <c r="S70" s="68">
        <f t="shared" si="2"/>
        <v>0.15</v>
      </c>
      <c r="T70" s="68">
        <f t="shared" si="3"/>
        <v>0.15</v>
      </c>
      <c r="U70" s="68">
        <f t="shared" si="4"/>
        <v>0.4</v>
      </c>
      <c r="V70" s="12">
        <f t="shared" si="5"/>
        <v>0</v>
      </c>
      <c r="W70" s="12">
        <f>RANK(V70,$V$19:$V$109)+COUNTIF($V$19:V70,V70)-1</f>
        <v>52</v>
      </c>
    </row>
    <row r="71" spans="2:23" s="69" customFormat="1" x14ac:dyDescent="0.25">
      <c r="B71" s="153"/>
      <c r="C71" s="156"/>
      <c r="D71" s="156"/>
      <c r="E71" s="156"/>
      <c r="F71" s="89"/>
      <c r="G71" s="90"/>
      <c r="H71" s="90"/>
      <c r="I71" s="90"/>
      <c r="J71" s="90"/>
      <c r="K71" s="90"/>
      <c r="L71" s="25">
        <f t="shared" si="0"/>
        <v>0</v>
      </c>
      <c r="N71" s="12">
        <f>IF(F71='Datos adicionales'!$B$63,'Análisis de medidas'!G71,0)</f>
        <v>0</v>
      </c>
      <c r="O71" s="12">
        <f>IF(F71='Datos adicionales'!$B$63,$C$70,0)</f>
        <v>0</v>
      </c>
      <c r="P71" s="12">
        <f>IF(F71='Datos adicionales'!$B$63,'Análisis de medidas'!$D$70,0)</f>
        <v>0</v>
      </c>
      <c r="Q71" s="12">
        <f>IF(F71='Datos adicionales'!$B$63,'Análisis de medidas'!$E$70,0)</f>
        <v>0</v>
      </c>
      <c r="R71" s="68">
        <f t="shared" si="1"/>
        <v>0.3</v>
      </c>
      <c r="S71" s="68">
        <f t="shared" si="2"/>
        <v>0.15</v>
      </c>
      <c r="T71" s="68">
        <f t="shared" si="3"/>
        <v>0.15</v>
      </c>
      <c r="U71" s="68">
        <f t="shared" si="4"/>
        <v>0.4</v>
      </c>
      <c r="V71" s="12">
        <f t="shared" si="5"/>
        <v>0</v>
      </c>
      <c r="W71" s="12">
        <f>RANK(V71,$V$19:$V$109)+COUNTIF($V$19:V71,V71)-1</f>
        <v>53</v>
      </c>
    </row>
    <row r="72" spans="2:23" s="69" customFormat="1" x14ac:dyDescent="0.25">
      <c r="B72" s="154"/>
      <c r="C72" s="157"/>
      <c r="D72" s="157"/>
      <c r="E72" s="157"/>
      <c r="F72" s="89"/>
      <c r="G72" s="90"/>
      <c r="H72" s="90"/>
      <c r="I72" s="90"/>
      <c r="J72" s="90"/>
      <c r="K72" s="90"/>
      <c r="L72" s="25">
        <f t="shared" si="0"/>
        <v>0</v>
      </c>
      <c r="N72" s="12">
        <f>IF(F72='Datos adicionales'!$B$63,'Análisis de medidas'!G72,0)</f>
        <v>0</v>
      </c>
      <c r="O72" s="12">
        <f>IF(F72='Datos adicionales'!$B$63,$C$70,0)</f>
        <v>0</v>
      </c>
      <c r="P72" s="12">
        <f>IF(F72='Datos adicionales'!$B$63,'Análisis de medidas'!$D$70,0)</f>
        <v>0</v>
      </c>
      <c r="Q72" s="12">
        <f>IF(F72='Datos adicionales'!$B$63,'Análisis de medidas'!$E$70,0)</f>
        <v>0</v>
      </c>
      <c r="R72" s="68">
        <f t="shared" si="1"/>
        <v>0.3</v>
      </c>
      <c r="S72" s="68">
        <f t="shared" si="2"/>
        <v>0.15</v>
      </c>
      <c r="T72" s="68">
        <f t="shared" si="3"/>
        <v>0.15</v>
      </c>
      <c r="U72" s="68">
        <f t="shared" si="4"/>
        <v>0.4</v>
      </c>
      <c r="V72" s="12">
        <f t="shared" si="5"/>
        <v>0</v>
      </c>
      <c r="W72" s="12">
        <f>RANK(V72,$V$19:$V$109)+COUNTIF($V$19:V72,V72)-1</f>
        <v>54</v>
      </c>
    </row>
    <row r="73" spans="2:23" s="69" customFormat="1" x14ac:dyDescent="0.25">
      <c r="B73" s="152">
        <v>19</v>
      </c>
      <c r="C73" s="155">
        <f>'Resultados riesgos'!C23</f>
        <v>0</v>
      </c>
      <c r="D73" s="155">
        <f>'Resultados riesgos'!D23</f>
        <v>0</v>
      </c>
      <c r="E73" s="155" t="e">
        <f>'Resultados riesgos'!I23</f>
        <v>#N/A</v>
      </c>
      <c r="F73" s="89"/>
      <c r="G73" s="90"/>
      <c r="H73" s="90"/>
      <c r="I73" s="90"/>
      <c r="J73" s="90"/>
      <c r="K73" s="90"/>
      <c r="L73" s="25">
        <f t="shared" si="0"/>
        <v>0</v>
      </c>
      <c r="N73" s="12">
        <f>IF(F73='Datos adicionales'!$B$63,'Análisis de medidas'!G73,0)</f>
        <v>0</v>
      </c>
      <c r="O73" s="12">
        <f>IF(F73='Datos adicionales'!$B$63,$C$73,0)</f>
        <v>0</v>
      </c>
      <c r="P73" s="12">
        <f>IF(F73='Datos adicionales'!$B$63,'Análisis de medidas'!$D$73,0)</f>
        <v>0</v>
      </c>
      <c r="Q73" s="12">
        <f>IF(F73='Datos adicionales'!$B$63,'Análisis de medidas'!$E$73,0)</f>
        <v>0</v>
      </c>
      <c r="R73" s="68">
        <f t="shared" si="1"/>
        <v>0.3</v>
      </c>
      <c r="S73" s="68">
        <f t="shared" si="2"/>
        <v>0.15</v>
      </c>
      <c r="T73" s="68">
        <f t="shared" si="3"/>
        <v>0.15</v>
      </c>
      <c r="U73" s="68">
        <f t="shared" si="4"/>
        <v>0.4</v>
      </c>
      <c r="V73" s="12">
        <f t="shared" si="5"/>
        <v>0</v>
      </c>
      <c r="W73" s="12">
        <f>RANK(V73,$V$19:$V$109)+COUNTIF($V$19:V73,V73)-1</f>
        <v>55</v>
      </c>
    </row>
    <row r="74" spans="2:23" s="69" customFormat="1" x14ac:dyDescent="0.25">
      <c r="B74" s="153"/>
      <c r="C74" s="156"/>
      <c r="D74" s="156"/>
      <c r="E74" s="156"/>
      <c r="F74" s="89"/>
      <c r="G74" s="90"/>
      <c r="H74" s="90"/>
      <c r="I74" s="90"/>
      <c r="J74" s="90"/>
      <c r="K74" s="90"/>
      <c r="L74" s="25">
        <f t="shared" si="0"/>
        <v>0</v>
      </c>
      <c r="N74" s="12">
        <f>IF(F74='Datos adicionales'!$B$63,'Análisis de medidas'!G74,0)</f>
        <v>0</v>
      </c>
      <c r="O74" s="12">
        <f>IF(F74='Datos adicionales'!$B$63,$C$73,0)</f>
        <v>0</v>
      </c>
      <c r="P74" s="12">
        <f>IF(F74='Datos adicionales'!$B$63,'Análisis de medidas'!$D$73,0)</f>
        <v>0</v>
      </c>
      <c r="Q74" s="12">
        <f>IF(F74='Datos adicionales'!$B$63,'Análisis de medidas'!$E$73,0)</f>
        <v>0</v>
      </c>
      <c r="R74" s="68">
        <f t="shared" si="1"/>
        <v>0.3</v>
      </c>
      <c r="S74" s="68">
        <f t="shared" si="2"/>
        <v>0.15</v>
      </c>
      <c r="T74" s="68">
        <f t="shared" si="3"/>
        <v>0.15</v>
      </c>
      <c r="U74" s="68">
        <f t="shared" si="4"/>
        <v>0.4</v>
      </c>
      <c r="V74" s="12">
        <f t="shared" si="5"/>
        <v>0</v>
      </c>
      <c r="W74" s="12">
        <f>RANK(V74,$V$19:$V$109)+COUNTIF($V$19:V74,V74)-1</f>
        <v>56</v>
      </c>
    </row>
    <row r="75" spans="2:23" s="69" customFormat="1" x14ac:dyDescent="0.25">
      <c r="B75" s="154"/>
      <c r="C75" s="157"/>
      <c r="D75" s="157"/>
      <c r="E75" s="157"/>
      <c r="F75" s="89"/>
      <c r="G75" s="90"/>
      <c r="H75" s="90"/>
      <c r="I75" s="90"/>
      <c r="J75" s="90"/>
      <c r="K75" s="90"/>
      <c r="L75" s="25">
        <f t="shared" si="0"/>
        <v>0</v>
      </c>
      <c r="N75" s="12">
        <f>IF(F75='Datos adicionales'!$B$63,'Análisis de medidas'!G75,0)</f>
        <v>0</v>
      </c>
      <c r="O75" s="12">
        <f>IF(F75='Datos adicionales'!$B$63,$C$73,0)</f>
        <v>0</v>
      </c>
      <c r="P75" s="12">
        <f>IF(F75='Datos adicionales'!$B$63,'Análisis de medidas'!$D$73,0)</f>
        <v>0</v>
      </c>
      <c r="Q75" s="12">
        <f>IF(F75='Datos adicionales'!$B$63,'Análisis de medidas'!$E$73,0)</f>
        <v>0</v>
      </c>
      <c r="R75" s="68">
        <f t="shared" si="1"/>
        <v>0.3</v>
      </c>
      <c r="S75" s="68">
        <f t="shared" si="2"/>
        <v>0.15</v>
      </c>
      <c r="T75" s="68">
        <f t="shared" si="3"/>
        <v>0.15</v>
      </c>
      <c r="U75" s="68">
        <f t="shared" si="4"/>
        <v>0.4</v>
      </c>
      <c r="V75" s="12">
        <f t="shared" si="5"/>
        <v>0</v>
      </c>
      <c r="W75" s="12">
        <f>RANK(V75,$V$19:$V$109)+COUNTIF($V$19:V75,V75)-1</f>
        <v>57</v>
      </c>
    </row>
    <row r="76" spans="2:23" s="69" customFormat="1" x14ac:dyDescent="0.25">
      <c r="B76" s="152">
        <v>20</v>
      </c>
      <c r="C76" s="155">
        <f>'Resultados riesgos'!C24</f>
        <v>0</v>
      </c>
      <c r="D76" s="155">
        <f>'Resultados riesgos'!D24</f>
        <v>0</v>
      </c>
      <c r="E76" s="155" t="e">
        <f>'Resultados riesgos'!I24</f>
        <v>#N/A</v>
      </c>
      <c r="F76" s="89"/>
      <c r="G76" s="90"/>
      <c r="H76" s="90"/>
      <c r="I76" s="90"/>
      <c r="J76" s="90"/>
      <c r="K76" s="90"/>
      <c r="L76" s="25">
        <f t="shared" si="0"/>
        <v>0</v>
      </c>
      <c r="N76" s="12">
        <f>IF(F76='Datos adicionales'!$B$63,'Análisis de medidas'!G76,0)</f>
        <v>0</v>
      </c>
      <c r="O76" s="12">
        <f>IF(F76='Datos adicionales'!$B$63,$C$76,0)</f>
        <v>0</v>
      </c>
      <c r="P76" s="12">
        <f>IF(F76='Datos adicionales'!$B$63,'Análisis de medidas'!$D$76,0)</f>
        <v>0</v>
      </c>
      <c r="Q76" s="12">
        <f>IF(F76='Datos adicionales'!$B$63,'Análisis de medidas'!$E$76,0)</f>
        <v>0</v>
      </c>
      <c r="R76" s="68">
        <f t="shared" si="1"/>
        <v>0.3</v>
      </c>
      <c r="S76" s="68">
        <f t="shared" si="2"/>
        <v>0.15</v>
      </c>
      <c r="T76" s="68">
        <f t="shared" si="3"/>
        <v>0.15</v>
      </c>
      <c r="U76" s="68">
        <f t="shared" si="4"/>
        <v>0.4</v>
      </c>
      <c r="V76" s="12">
        <f t="shared" si="5"/>
        <v>0</v>
      </c>
      <c r="W76" s="12">
        <f>RANK(V76,$V$19:$V$109)+COUNTIF($V$19:V76,V76)-1</f>
        <v>58</v>
      </c>
    </row>
    <row r="77" spans="2:23" s="69" customFormat="1" x14ac:dyDescent="0.25">
      <c r="B77" s="153"/>
      <c r="C77" s="156"/>
      <c r="D77" s="156"/>
      <c r="E77" s="156"/>
      <c r="F77" s="89"/>
      <c r="G77" s="90"/>
      <c r="H77" s="90"/>
      <c r="I77" s="90"/>
      <c r="J77" s="90"/>
      <c r="K77" s="90"/>
      <c r="L77" s="25">
        <f t="shared" si="0"/>
        <v>0</v>
      </c>
      <c r="N77" s="12">
        <f>IF(F77='Datos adicionales'!$B$63,'Análisis de medidas'!G77,0)</f>
        <v>0</v>
      </c>
      <c r="O77" s="12">
        <f>IF(F77='Datos adicionales'!$B$63,$C$76,0)</f>
        <v>0</v>
      </c>
      <c r="P77" s="12">
        <f>IF(F77='Datos adicionales'!$B$63,'Análisis de medidas'!$D$76,0)</f>
        <v>0</v>
      </c>
      <c r="Q77" s="12">
        <f>IF(F77='Datos adicionales'!$B$63,'Análisis de medidas'!$E$76,0)</f>
        <v>0</v>
      </c>
      <c r="R77" s="68">
        <f t="shared" si="1"/>
        <v>0.3</v>
      </c>
      <c r="S77" s="68">
        <f t="shared" si="2"/>
        <v>0.15</v>
      </c>
      <c r="T77" s="68">
        <f t="shared" si="3"/>
        <v>0.15</v>
      </c>
      <c r="U77" s="68">
        <f t="shared" si="4"/>
        <v>0.4</v>
      </c>
      <c r="V77" s="12">
        <f t="shared" si="5"/>
        <v>0</v>
      </c>
      <c r="W77" s="12">
        <f>RANK(V77,$V$19:$V$109)+COUNTIF($V$19:V77,V77)-1</f>
        <v>59</v>
      </c>
    </row>
    <row r="78" spans="2:23" s="69" customFormat="1" x14ac:dyDescent="0.25">
      <c r="B78" s="154"/>
      <c r="C78" s="157"/>
      <c r="D78" s="157"/>
      <c r="E78" s="157"/>
      <c r="F78" s="89"/>
      <c r="G78" s="90"/>
      <c r="H78" s="90"/>
      <c r="I78" s="90"/>
      <c r="J78" s="90"/>
      <c r="K78" s="90"/>
      <c r="L78" s="25">
        <f t="shared" si="0"/>
        <v>0</v>
      </c>
      <c r="N78" s="12">
        <f>IF(F78='Datos adicionales'!$B$63,'Análisis de medidas'!G78,0)</f>
        <v>0</v>
      </c>
      <c r="O78" s="12">
        <f>IF(F78='Datos adicionales'!$B$63,$C$76,0)</f>
        <v>0</v>
      </c>
      <c r="P78" s="12">
        <f>IF(F78='Datos adicionales'!$B$63,'Análisis de medidas'!$D$76,0)</f>
        <v>0</v>
      </c>
      <c r="Q78" s="12">
        <f>IF(F78='Datos adicionales'!$B$63,'Análisis de medidas'!$E$76,0)</f>
        <v>0</v>
      </c>
      <c r="R78" s="68">
        <f t="shared" si="1"/>
        <v>0.3</v>
      </c>
      <c r="S78" s="68">
        <f t="shared" si="2"/>
        <v>0.15</v>
      </c>
      <c r="T78" s="68">
        <f t="shared" si="3"/>
        <v>0.15</v>
      </c>
      <c r="U78" s="68">
        <f t="shared" si="4"/>
        <v>0.4</v>
      </c>
      <c r="V78" s="12">
        <f t="shared" si="5"/>
        <v>0</v>
      </c>
      <c r="W78" s="12">
        <f>RANK(V78,$V$19:$V$109)+COUNTIF($V$19:V78,V78)-1</f>
        <v>60</v>
      </c>
    </row>
    <row r="79" spans="2:23" s="69" customFormat="1" x14ac:dyDescent="0.25">
      <c r="B79" s="152">
        <v>21</v>
      </c>
      <c r="C79" s="155">
        <f>'Resultados riesgos'!C25</f>
        <v>0</v>
      </c>
      <c r="D79" s="155">
        <f>'Resultados riesgos'!D25</f>
        <v>0</v>
      </c>
      <c r="E79" s="155" t="e">
        <f>'Resultados riesgos'!I25</f>
        <v>#N/A</v>
      </c>
      <c r="F79" s="89"/>
      <c r="G79" s="90"/>
      <c r="H79" s="90"/>
      <c r="I79" s="90"/>
      <c r="J79" s="90"/>
      <c r="K79" s="90"/>
      <c r="L79" s="25">
        <f t="shared" si="0"/>
        <v>0</v>
      </c>
      <c r="N79" s="12">
        <f>IF(F79='Datos adicionales'!$B$63,'Análisis de medidas'!G79,0)</f>
        <v>0</v>
      </c>
      <c r="O79" s="12">
        <f>IF(F79='Datos adicionales'!$B$63,$C$79,0)</f>
        <v>0</v>
      </c>
      <c r="P79" s="12">
        <f>IF(F79='Datos adicionales'!$B$63,'Análisis de medidas'!$D$79,0)</f>
        <v>0</v>
      </c>
      <c r="Q79" s="12">
        <f>IF(F79='Datos adicionales'!$B$63,'Análisis de medidas'!$E$79,0)</f>
        <v>0</v>
      </c>
      <c r="R79" s="68">
        <f t="shared" si="1"/>
        <v>0.3</v>
      </c>
      <c r="S79" s="68">
        <f t="shared" si="2"/>
        <v>0.15</v>
      </c>
      <c r="T79" s="68">
        <f t="shared" si="3"/>
        <v>0.15</v>
      </c>
      <c r="U79" s="68">
        <f t="shared" si="4"/>
        <v>0.4</v>
      </c>
      <c r="V79" s="12">
        <f t="shared" si="5"/>
        <v>0</v>
      </c>
      <c r="W79" s="12">
        <f>RANK(V79,$V$19:$V$109)+COUNTIF($V$19:V79,V79)-1</f>
        <v>61</v>
      </c>
    </row>
    <row r="80" spans="2:23" s="69" customFormat="1" x14ac:dyDescent="0.25">
      <c r="B80" s="153"/>
      <c r="C80" s="156"/>
      <c r="D80" s="156"/>
      <c r="E80" s="156"/>
      <c r="F80" s="89"/>
      <c r="G80" s="90"/>
      <c r="H80" s="90"/>
      <c r="I80" s="90"/>
      <c r="J80" s="90"/>
      <c r="K80" s="90"/>
      <c r="L80" s="25">
        <f t="shared" si="0"/>
        <v>0</v>
      </c>
      <c r="N80" s="12">
        <f>IF(F80='Datos adicionales'!$B$63,'Análisis de medidas'!G80,0)</f>
        <v>0</v>
      </c>
      <c r="O80" s="12">
        <f>IF(F80='Datos adicionales'!$B$63,$C$79,0)</f>
        <v>0</v>
      </c>
      <c r="P80" s="12">
        <f>IF(F80='Datos adicionales'!$B$63,'Análisis de medidas'!$D$79,0)</f>
        <v>0</v>
      </c>
      <c r="Q80" s="12">
        <f>IF(F80='Datos adicionales'!$B$63,'Análisis de medidas'!$E$79,0)</f>
        <v>0</v>
      </c>
      <c r="R80" s="68">
        <f t="shared" si="1"/>
        <v>0.3</v>
      </c>
      <c r="S80" s="68">
        <f t="shared" si="2"/>
        <v>0.15</v>
      </c>
      <c r="T80" s="68">
        <f t="shared" si="3"/>
        <v>0.15</v>
      </c>
      <c r="U80" s="68">
        <f t="shared" si="4"/>
        <v>0.4</v>
      </c>
      <c r="V80" s="12">
        <f t="shared" si="5"/>
        <v>0</v>
      </c>
      <c r="W80" s="12">
        <f>RANK(V80,$V$19:$V$109)+COUNTIF($V$19:V80,V80)-1</f>
        <v>62</v>
      </c>
    </row>
    <row r="81" spans="2:23" s="69" customFormat="1" x14ac:dyDescent="0.25">
      <c r="B81" s="154"/>
      <c r="C81" s="157"/>
      <c r="D81" s="157"/>
      <c r="E81" s="157"/>
      <c r="F81" s="89"/>
      <c r="G81" s="90"/>
      <c r="H81" s="90"/>
      <c r="I81" s="90"/>
      <c r="J81" s="90"/>
      <c r="K81" s="90"/>
      <c r="L81" s="25">
        <f t="shared" si="0"/>
        <v>0</v>
      </c>
      <c r="N81" s="12">
        <f>IF(F81='Datos adicionales'!$B$63,'Análisis de medidas'!G81,0)</f>
        <v>0</v>
      </c>
      <c r="O81" s="12">
        <f>IF(F81='Datos adicionales'!$B$63,$C$79,0)</f>
        <v>0</v>
      </c>
      <c r="P81" s="12">
        <f>IF(F81='Datos adicionales'!$B$63,'Análisis de medidas'!$D$79,0)</f>
        <v>0</v>
      </c>
      <c r="Q81" s="12">
        <f>IF(F81='Datos adicionales'!$B$63,'Análisis de medidas'!$E$79,0)</f>
        <v>0</v>
      </c>
      <c r="R81" s="68">
        <f t="shared" si="1"/>
        <v>0.3</v>
      </c>
      <c r="S81" s="68">
        <f t="shared" si="2"/>
        <v>0.15</v>
      </c>
      <c r="T81" s="68">
        <f t="shared" si="3"/>
        <v>0.15</v>
      </c>
      <c r="U81" s="68">
        <f t="shared" si="4"/>
        <v>0.4</v>
      </c>
      <c r="V81" s="12">
        <f t="shared" si="5"/>
        <v>0</v>
      </c>
      <c r="W81" s="12">
        <f>RANK(V81,$V$19:$V$109)+COUNTIF($V$19:V81,V81)-1</f>
        <v>63</v>
      </c>
    </row>
    <row r="82" spans="2:23" s="69" customFormat="1" x14ac:dyDescent="0.25">
      <c r="B82" s="152">
        <v>22</v>
      </c>
      <c r="C82" s="155">
        <f>'Resultados riesgos'!C26</f>
        <v>0</v>
      </c>
      <c r="D82" s="155">
        <f>'Resultados riesgos'!D26</f>
        <v>0</v>
      </c>
      <c r="E82" s="155" t="e">
        <f>'Resultados riesgos'!I26</f>
        <v>#N/A</v>
      </c>
      <c r="F82" s="89"/>
      <c r="G82" s="90"/>
      <c r="H82" s="90"/>
      <c r="I82" s="90"/>
      <c r="J82" s="90"/>
      <c r="K82" s="90"/>
      <c r="L82" s="25">
        <f t="shared" si="0"/>
        <v>0</v>
      </c>
      <c r="N82" s="12">
        <f>IF(F82='Datos adicionales'!$B$63,'Análisis de medidas'!G82,0)</f>
        <v>0</v>
      </c>
      <c r="O82" s="12">
        <f>IF(F82='Datos adicionales'!$B$63,$C$82,0)</f>
        <v>0</v>
      </c>
      <c r="P82" s="12">
        <f>IF(F82='Datos adicionales'!$B$63,'Análisis de medidas'!$D$82,0)</f>
        <v>0</v>
      </c>
      <c r="Q82" s="12">
        <f>IF(F82='Datos adicionales'!$B$63,'Análisis de medidas'!$E$82,0)</f>
        <v>0</v>
      </c>
      <c r="R82" s="68">
        <f t="shared" si="1"/>
        <v>0.3</v>
      </c>
      <c r="S82" s="68">
        <f t="shared" si="2"/>
        <v>0.15</v>
      </c>
      <c r="T82" s="68">
        <f t="shared" si="3"/>
        <v>0.15</v>
      </c>
      <c r="U82" s="68">
        <f t="shared" si="4"/>
        <v>0.4</v>
      </c>
      <c r="V82" s="12">
        <f t="shared" si="5"/>
        <v>0</v>
      </c>
      <c r="W82" s="12">
        <f>RANK(V82,$V$19:$V$109)+COUNTIF($V$19:V82,V82)-1</f>
        <v>64</v>
      </c>
    </row>
    <row r="83" spans="2:23" s="69" customFormat="1" x14ac:dyDescent="0.25">
      <c r="B83" s="153"/>
      <c r="C83" s="156"/>
      <c r="D83" s="156"/>
      <c r="E83" s="156"/>
      <c r="F83" s="89"/>
      <c r="G83" s="90"/>
      <c r="H83" s="90"/>
      <c r="I83" s="90"/>
      <c r="J83" s="90"/>
      <c r="K83" s="90"/>
      <c r="L83" s="25">
        <f t="shared" si="0"/>
        <v>0</v>
      </c>
      <c r="N83" s="12">
        <f>IF(F83='Datos adicionales'!$B$63,'Análisis de medidas'!G83,0)</f>
        <v>0</v>
      </c>
      <c r="O83" s="12">
        <f>IF(F83='Datos adicionales'!$B$63,$C$82,0)</f>
        <v>0</v>
      </c>
      <c r="P83" s="12">
        <f>IF(F83='Datos adicionales'!$B$63,'Análisis de medidas'!$D$82,0)</f>
        <v>0</v>
      </c>
      <c r="Q83" s="12">
        <f>IF(F83='Datos adicionales'!$B$63,'Análisis de medidas'!$E$82,0)</f>
        <v>0</v>
      </c>
      <c r="R83" s="68">
        <f t="shared" si="1"/>
        <v>0.3</v>
      </c>
      <c r="S83" s="68">
        <f t="shared" si="2"/>
        <v>0.15</v>
      </c>
      <c r="T83" s="68">
        <f t="shared" si="3"/>
        <v>0.15</v>
      </c>
      <c r="U83" s="68">
        <f t="shared" si="4"/>
        <v>0.4</v>
      </c>
      <c r="V83" s="12">
        <f t="shared" si="5"/>
        <v>0</v>
      </c>
      <c r="W83" s="12">
        <f>RANK(V83,$V$19:$V$109)+COUNTIF($V$19:V83,V83)-1</f>
        <v>65</v>
      </c>
    </row>
    <row r="84" spans="2:23" s="69" customFormat="1" x14ac:dyDescent="0.25">
      <c r="B84" s="154"/>
      <c r="C84" s="157"/>
      <c r="D84" s="157"/>
      <c r="E84" s="157"/>
      <c r="F84" s="89"/>
      <c r="G84" s="90"/>
      <c r="H84" s="90"/>
      <c r="I84" s="90"/>
      <c r="J84" s="90"/>
      <c r="K84" s="90"/>
      <c r="L84" s="25">
        <f t="shared" ref="L84:L108" si="6">V84</f>
        <v>0</v>
      </c>
      <c r="N84" s="12">
        <f>IF(F84='Datos adicionales'!$B$63,'Análisis de medidas'!G84,0)</f>
        <v>0</v>
      </c>
      <c r="O84" s="12">
        <f>IF(F84='Datos adicionales'!$B$63,$C$82,0)</f>
        <v>0</v>
      </c>
      <c r="P84" s="12">
        <f>IF(F84='Datos adicionales'!$B$63,'Análisis de medidas'!$D$82,0)</f>
        <v>0</v>
      </c>
      <c r="Q84" s="12">
        <f>IF(F84='Datos adicionales'!$B$63,'Análisis de medidas'!$E$82,0)</f>
        <v>0</v>
      </c>
      <c r="R84" s="68">
        <f t="shared" ref="R84:R108" si="7">H$18</f>
        <v>0.3</v>
      </c>
      <c r="S84" s="68">
        <f t="shared" ref="S84:S108" si="8">I$18</f>
        <v>0.15</v>
      </c>
      <c r="T84" s="68">
        <f t="shared" ref="T84:T108" si="9">J$18</f>
        <v>0.15</v>
      </c>
      <c r="U84" s="68">
        <f t="shared" ref="U84:U108" si="10">K$18</f>
        <v>0.4</v>
      </c>
      <c r="V84" s="12">
        <f t="shared" ref="V84:V108" si="11">H84*R84+I84*S84+J84*T84+K84*U84</f>
        <v>0</v>
      </c>
      <c r="W84" s="12">
        <f>RANK(V84,$V$19:$V$109)+COUNTIF($V$19:V84,V84)-1</f>
        <v>66</v>
      </c>
    </row>
    <row r="85" spans="2:23" s="69" customFormat="1" x14ac:dyDescent="0.25">
      <c r="B85" s="152">
        <v>23</v>
      </c>
      <c r="C85" s="155">
        <f>'Resultados riesgos'!C27</f>
        <v>0</v>
      </c>
      <c r="D85" s="155">
        <f>'Resultados riesgos'!D27</f>
        <v>0</v>
      </c>
      <c r="E85" s="155" t="e">
        <f>'Resultados riesgos'!I27</f>
        <v>#N/A</v>
      </c>
      <c r="F85" s="89"/>
      <c r="G85" s="90"/>
      <c r="H85" s="90"/>
      <c r="I85" s="90"/>
      <c r="J85" s="90"/>
      <c r="K85" s="90"/>
      <c r="L85" s="25">
        <f t="shared" si="6"/>
        <v>0</v>
      </c>
      <c r="N85" s="12">
        <f>IF(F85='Datos adicionales'!$B$63,'Análisis de medidas'!G85,0)</f>
        <v>0</v>
      </c>
      <c r="O85" s="12">
        <f>IF(F85='Datos adicionales'!$B$63,$C$85,0)</f>
        <v>0</v>
      </c>
      <c r="P85" s="12">
        <f>IF(F85='Datos adicionales'!$B$63,'Análisis de medidas'!$D$85,0)</f>
        <v>0</v>
      </c>
      <c r="Q85" s="12">
        <f>IF(F85='Datos adicionales'!$B$63,'Análisis de medidas'!$E$85,0)</f>
        <v>0</v>
      </c>
      <c r="R85" s="68">
        <f t="shared" si="7"/>
        <v>0.3</v>
      </c>
      <c r="S85" s="68">
        <f t="shared" si="8"/>
        <v>0.15</v>
      </c>
      <c r="T85" s="68">
        <f t="shared" si="9"/>
        <v>0.15</v>
      </c>
      <c r="U85" s="68">
        <f t="shared" si="10"/>
        <v>0.4</v>
      </c>
      <c r="V85" s="12">
        <f t="shared" si="11"/>
        <v>0</v>
      </c>
      <c r="W85" s="12">
        <f>RANK(V85,$V$19:$V$109)+COUNTIF($V$19:V85,V85)-1</f>
        <v>67</v>
      </c>
    </row>
    <row r="86" spans="2:23" s="69" customFormat="1" x14ac:dyDescent="0.25">
      <c r="B86" s="153"/>
      <c r="C86" s="156"/>
      <c r="D86" s="156"/>
      <c r="E86" s="156"/>
      <c r="F86" s="89"/>
      <c r="G86" s="90"/>
      <c r="H86" s="90"/>
      <c r="I86" s="90"/>
      <c r="J86" s="90"/>
      <c r="K86" s="90"/>
      <c r="L86" s="25">
        <f t="shared" si="6"/>
        <v>0</v>
      </c>
      <c r="N86" s="12">
        <f>IF(F86='Datos adicionales'!$B$63,'Análisis de medidas'!G86,0)</f>
        <v>0</v>
      </c>
      <c r="O86" s="12">
        <f>IF(F86='Datos adicionales'!$B$63,$C$85,0)</f>
        <v>0</v>
      </c>
      <c r="P86" s="12">
        <f>IF(F86='Datos adicionales'!$B$63,'Análisis de medidas'!$D$85,0)</f>
        <v>0</v>
      </c>
      <c r="Q86" s="12">
        <f>IF(F86='Datos adicionales'!$B$63,'Análisis de medidas'!$E$85,0)</f>
        <v>0</v>
      </c>
      <c r="R86" s="68">
        <f t="shared" si="7"/>
        <v>0.3</v>
      </c>
      <c r="S86" s="68">
        <f t="shared" si="8"/>
        <v>0.15</v>
      </c>
      <c r="T86" s="68">
        <f t="shared" si="9"/>
        <v>0.15</v>
      </c>
      <c r="U86" s="68">
        <f t="shared" si="10"/>
        <v>0.4</v>
      </c>
      <c r="V86" s="12">
        <f t="shared" si="11"/>
        <v>0</v>
      </c>
      <c r="W86" s="12">
        <f>RANK(V86,$V$19:$V$109)+COUNTIF($V$19:V86,V86)-1</f>
        <v>68</v>
      </c>
    </row>
    <row r="87" spans="2:23" s="69" customFormat="1" x14ac:dyDescent="0.25">
      <c r="B87" s="154"/>
      <c r="C87" s="157"/>
      <c r="D87" s="157"/>
      <c r="E87" s="157"/>
      <c r="F87" s="89"/>
      <c r="G87" s="90"/>
      <c r="H87" s="90"/>
      <c r="I87" s="90"/>
      <c r="J87" s="90"/>
      <c r="K87" s="90"/>
      <c r="L87" s="25">
        <f t="shared" si="6"/>
        <v>0</v>
      </c>
      <c r="N87" s="12">
        <f>IF(F87='Datos adicionales'!$B$63,'Análisis de medidas'!G87,0)</f>
        <v>0</v>
      </c>
      <c r="O87" s="12">
        <f>IF(F87='Datos adicionales'!$B$63,$C$85,0)</f>
        <v>0</v>
      </c>
      <c r="P87" s="12">
        <f>IF(F87='Datos adicionales'!$B$63,'Análisis de medidas'!$D$85,0)</f>
        <v>0</v>
      </c>
      <c r="Q87" s="12">
        <f>IF(F87='Datos adicionales'!$B$63,'Análisis de medidas'!$E$85,0)</f>
        <v>0</v>
      </c>
      <c r="R87" s="68">
        <f t="shared" si="7"/>
        <v>0.3</v>
      </c>
      <c r="S87" s="68">
        <f t="shared" si="8"/>
        <v>0.15</v>
      </c>
      <c r="T87" s="68">
        <f t="shared" si="9"/>
        <v>0.15</v>
      </c>
      <c r="U87" s="68">
        <f t="shared" si="10"/>
        <v>0.4</v>
      </c>
      <c r="V87" s="12">
        <f t="shared" si="11"/>
        <v>0</v>
      </c>
      <c r="W87" s="12">
        <f>RANK(V87,$V$19:$V$109)+COUNTIF($V$19:V87,V87)-1</f>
        <v>69</v>
      </c>
    </row>
    <row r="88" spans="2:23" s="69" customFormat="1" x14ac:dyDescent="0.25">
      <c r="B88" s="152">
        <v>24</v>
      </c>
      <c r="C88" s="155">
        <f>'Resultados riesgos'!C28</f>
        <v>0</v>
      </c>
      <c r="D88" s="155">
        <f>'Resultados riesgos'!D28</f>
        <v>0</v>
      </c>
      <c r="E88" s="155" t="e">
        <f>'Resultados riesgos'!I28</f>
        <v>#N/A</v>
      </c>
      <c r="F88" s="89"/>
      <c r="G88" s="90"/>
      <c r="H88" s="90"/>
      <c r="I88" s="90"/>
      <c r="J88" s="90"/>
      <c r="K88" s="90"/>
      <c r="L88" s="25">
        <f t="shared" si="6"/>
        <v>0</v>
      </c>
      <c r="N88" s="12">
        <f>IF(F88='Datos adicionales'!$B$63,'Análisis de medidas'!G88,0)</f>
        <v>0</v>
      </c>
      <c r="O88" s="12">
        <f>IF(F88='Datos adicionales'!$B$63,$C$88,0)</f>
        <v>0</v>
      </c>
      <c r="P88" s="12">
        <f>IF(F88='Datos adicionales'!$B$63,'Análisis de medidas'!$D$88,0)</f>
        <v>0</v>
      </c>
      <c r="Q88" s="12">
        <f>IF(F88='Datos adicionales'!$B$63,'Análisis de medidas'!$E$88,0)</f>
        <v>0</v>
      </c>
      <c r="R88" s="68">
        <f t="shared" si="7"/>
        <v>0.3</v>
      </c>
      <c r="S88" s="68">
        <f t="shared" si="8"/>
        <v>0.15</v>
      </c>
      <c r="T88" s="68">
        <f t="shared" si="9"/>
        <v>0.15</v>
      </c>
      <c r="U88" s="68">
        <f t="shared" si="10"/>
        <v>0.4</v>
      </c>
      <c r="V88" s="12">
        <f t="shared" si="11"/>
        <v>0</v>
      </c>
      <c r="W88" s="12">
        <f>RANK(V88,$V$19:$V$109)+COUNTIF($V$19:V88,V88)-1</f>
        <v>70</v>
      </c>
    </row>
    <row r="89" spans="2:23" s="69" customFormat="1" x14ac:dyDescent="0.25">
      <c r="B89" s="153"/>
      <c r="C89" s="156"/>
      <c r="D89" s="156"/>
      <c r="E89" s="156"/>
      <c r="F89" s="89"/>
      <c r="G89" s="90"/>
      <c r="H89" s="90"/>
      <c r="I89" s="90"/>
      <c r="J89" s="90"/>
      <c r="K89" s="90"/>
      <c r="L89" s="25">
        <f t="shared" si="6"/>
        <v>0</v>
      </c>
      <c r="N89" s="12">
        <f>IF(F89='Datos adicionales'!$B$63,'Análisis de medidas'!G89,0)</f>
        <v>0</v>
      </c>
      <c r="O89" s="12">
        <f>IF(F89='Datos adicionales'!$B$63,$C$88,0)</f>
        <v>0</v>
      </c>
      <c r="P89" s="12">
        <f>IF(F89='Datos adicionales'!$B$63,'Análisis de medidas'!$D$88,0)</f>
        <v>0</v>
      </c>
      <c r="Q89" s="12">
        <f>IF(F89='Datos adicionales'!$B$63,'Análisis de medidas'!$E$88,0)</f>
        <v>0</v>
      </c>
      <c r="R89" s="68">
        <f t="shared" si="7"/>
        <v>0.3</v>
      </c>
      <c r="S89" s="68">
        <f t="shared" si="8"/>
        <v>0.15</v>
      </c>
      <c r="T89" s="68">
        <f t="shared" si="9"/>
        <v>0.15</v>
      </c>
      <c r="U89" s="68">
        <f t="shared" si="10"/>
        <v>0.4</v>
      </c>
      <c r="V89" s="12">
        <f t="shared" si="11"/>
        <v>0</v>
      </c>
      <c r="W89" s="12">
        <f>RANK(V89,$V$19:$V$109)+COUNTIF($V$19:V89,V89)-1</f>
        <v>71</v>
      </c>
    </row>
    <row r="90" spans="2:23" s="69" customFormat="1" x14ac:dyDescent="0.25">
      <c r="B90" s="154"/>
      <c r="C90" s="157"/>
      <c r="D90" s="157"/>
      <c r="E90" s="157"/>
      <c r="F90" s="89"/>
      <c r="G90" s="90"/>
      <c r="H90" s="90"/>
      <c r="I90" s="90"/>
      <c r="J90" s="90"/>
      <c r="K90" s="90"/>
      <c r="L90" s="25">
        <f t="shared" si="6"/>
        <v>0</v>
      </c>
      <c r="N90" s="12">
        <f>IF(F90='Datos adicionales'!$B$63,'Análisis de medidas'!G90,0)</f>
        <v>0</v>
      </c>
      <c r="O90" s="12">
        <f>IF(F90='Datos adicionales'!$B$63,$C$88,0)</f>
        <v>0</v>
      </c>
      <c r="P90" s="12">
        <f>IF(F90='Datos adicionales'!$B$63,'Análisis de medidas'!$D$88,0)</f>
        <v>0</v>
      </c>
      <c r="Q90" s="12">
        <f>IF(F90='Datos adicionales'!$B$63,'Análisis de medidas'!$E$88,0)</f>
        <v>0</v>
      </c>
      <c r="R90" s="68">
        <f t="shared" si="7"/>
        <v>0.3</v>
      </c>
      <c r="S90" s="68">
        <f t="shared" si="8"/>
        <v>0.15</v>
      </c>
      <c r="T90" s="68">
        <f t="shared" si="9"/>
        <v>0.15</v>
      </c>
      <c r="U90" s="68">
        <f t="shared" si="10"/>
        <v>0.4</v>
      </c>
      <c r="V90" s="12">
        <f t="shared" si="11"/>
        <v>0</v>
      </c>
      <c r="W90" s="12">
        <f>RANK(V90,$V$19:$V$109)+COUNTIF($V$19:V90,V90)-1</f>
        <v>72</v>
      </c>
    </row>
    <row r="91" spans="2:23" s="69" customFormat="1" x14ac:dyDescent="0.25">
      <c r="B91" s="152">
        <v>25</v>
      </c>
      <c r="C91" s="155">
        <f>'Resultados riesgos'!C29</f>
        <v>0</v>
      </c>
      <c r="D91" s="155">
        <f>'Resultados riesgos'!D29</f>
        <v>0</v>
      </c>
      <c r="E91" s="155" t="e">
        <f>'Resultados riesgos'!I29</f>
        <v>#N/A</v>
      </c>
      <c r="F91" s="89"/>
      <c r="G91" s="90"/>
      <c r="H91" s="90"/>
      <c r="I91" s="90"/>
      <c r="J91" s="90"/>
      <c r="K91" s="90"/>
      <c r="L91" s="25">
        <f t="shared" si="6"/>
        <v>0</v>
      </c>
      <c r="N91" s="12">
        <f>IF(F91='Datos adicionales'!$B$63,'Análisis de medidas'!G91,0)</f>
        <v>0</v>
      </c>
      <c r="O91" s="12">
        <f>IF(F91='Datos adicionales'!$B$63,$C$91,0)</f>
        <v>0</v>
      </c>
      <c r="P91" s="12">
        <f>IF(F91='Datos adicionales'!$B$63,'Análisis de medidas'!$D$91,0)</f>
        <v>0</v>
      </c>
      <c r="Q91" s="12">
        <f>IF(F91='Datos adicionales'!$B$63,'Análisis de medidas'!$E$91,0)</f>
        <v>0</v>
      </c>
      <c r="R91" s="68">
        <f t="shared" si="7"/>
        <v>0.3</v>
      </c>
      <c r="S91" s="68">
        <f t="shared" si="8"/>
        <v>0.15</v>
      </c>
      <c r="T91" s="68">
        <f t="shared" si="9"/>
        <v>0.15</v>
      </c>
      <c r="U91" s="68">
        <f t="shared" si="10"/>
        <v>0.4</v>
      </c>
      <c r="V91" s="12">
        <f t="shared" si="11"/>
        <v>0</v>
      </c>
      <c r="W91" s="12">
        <f>RANK(V91,$V$19:$V$109)+COUNTIF($V$19:V91,V91)-1</f>
        <v>73</v>
      </c>
    </row>
    <row r="92" spans="2:23" s="69" customFormat="1" x14ac:dyDescent="0.25">
      <c r="B92" s="153"/>
      <c r="C92" s="156"/>
      <c r="D92" s="156"/>
      <c r="E92" s="156"/>
      <c r="F92" s="89"/>
      <c r="G92" s="90"/>
      <c r="H92" s="90"/>
      <c r="I92" s="90"/>
      <c r="J92" s="90"/>
      <c r="K92" s="90"/>
      <c r="L92" s="25">
        <f t="shared" si="6"/>
        <v>0</v>
      </c>
      <c r="N92" s="12">
        <f>IF(F92='Datos adicionales'!$B$63,'Análisis de medidas'!G92,0)</f>
        <v>0</v>
      </c>
      <c r="O92" s="12">
        <f>IF(F92='Datos adicionales'!$B$63,$C$91,0)</f>
        <v>0</v>
      </c>
      <c r="P92" s="12">
        <f>IF(F92='Datos adicionales'!$B$63,'Análisis de medidas'!$D$91,0)</f>
        <v>0</v>
      </c>
      <c r="Q92" s="12">
        <f>IF(F92='Datos adicionales'!$B$63,'Análisis de medidas'!$E$91,0)</f>
        <v>0</v>
      </c>
      <c r="R92" s="68">
        <f t="shared" si="7"/>
        <v>0.3</v>
      </c>
      <c r="S92" s="68">
        <f t="shared" si="8"/>
        <v>0.15</v>
      </c>
      <c r="T92" s="68">
        <f t="shared" si="9"/>
        <v>0.15</v>
      </c>
      <c r="U92" s="68">
        <f t="shared" si="10"/>
        <v>0.4</v>
      </c>
      <c r="V92" s="12">
        <f t="shared" si="11"/>
        <v>0</v>
      </c>
      <c r="W92" s="12">
        <f>RANK(V92,$V$19:$V$109)+COUNTIF($V$19:V92,V92)-1</f>
        <v>74</v>
      </c>
    </row>
    <row r="93" spans="2:23" s="69" customFormat="1" x14ac:dyDescent="0.25">
      <c r="B93" s="154"/>
      <c r="C93" s="157"/>
      <c r="D93" s="157"/>
      <c r="E93" s="157"/>
      <c r="F93" s="89"/>
      <c r="G93" s="90"/>
      <c r="H93" s="90"/>
      <c r="I93" s="90"/>
      <c r="J93" s="90"/>
      <c r="K93" s="90"/>
      <c r="L93" s="25">
        <f t="shared" si="6"/>
        <v>0</v>
      </c>
      <c r="N93" s="12">
        <f>IF(F93='Datos adicionales'!$B$63,'Análisis de medidas'!G93,0)</f>
        <v>0</v>
      </c>
      <c r="O93" s="12">
        <f>IF(F93='Datos adicionales'!$B$63,$C$91,0)</f>
        <v>0</v>
      </c>
      <c r="P93" s="12">
        <f>IF(F93='Datos adicionales'!$B$63,'Análisis de medidas'!$D$91,0)</f>
        <v>0</v>
      </c>
      <c r="Q93" s="12">
        <f>IF(F93='Datos adicionales'!$B$63,'Análisis de medidas'!$E$91,0)</f>
        <v>0</v>
      </c>
      <c r="R93" s="68">
        <f t="shared" si="7"/>
        <v>0.3</v>
      </c>
      <c r="S93" s="68">
        <f t="shared" si="8"/>
        <v>0.15</v>
      </c>
      <c r="T93" s="68">
        <f t="shared" si="9"/>
        <v>0.15</v>
      </c>
      <c r="U93" s="68">
        <f t="shared" si="10"/>
        <v>0.4</v>
      </c>
      <c r="V93" s="12">
        <f t="shared" si="11"/>
        <v>0</v>
      </c>
      <c r="W93" s="12">
        <f>RANK(V93,$V$19:$V$109)+COUNTIF($V$19:V93,V93)-1</f>
        <v>75</v>
      </c>
    </row>
    <row r="94" spans="2:23" s="69" customFormat="1" x14ac:dyDescent="0.25">
      <c r="B94" s="152">
        <v>26</v>
      </c>
      <c r="C94" s="155">
        <f>'Resultados riesgos'!C30</f>
        <v>0</v>
      </c>
      <c r="D94" s="155">
        <f>'Resultados riesgos'!D30</f>
        <v>0</v>
      </c>
      <c r="E94" s="155" t="e">
        <f>'Resultados riesgos'!I30</f>
        <v>#N/A</v>
      </c>
      <c r="F94" s="89"/>
      <c r="G94" s="90"/>
      <c r="H94" s="90"/>
      <c r="I94" s="90"/>
      <c r="J94" s="90"/>
      <c r="K94" s="90"/>
      <c r="L94" s="25">
        <f t="shared" si="6"/>
        <v>0</v>
      </c>
      <c r="N94" s="12">
        <f>IF(F94='Datos adicionales'!$B$63,'Análisis de medidas'!G94,0)</f>
        <v>0</v>
      </c>
      <c r="O94" s="12">
        <f>IF(F94='Datos adicionales'!$B$63,$C$94,0)</f>
        <v>0</v>
      </c>
      <c r="P94" s="12">
        <f>IF(F94='Datos adicionales'!$B$63,'Análisis de medidas'!$D$94,0)</f>
        <v>0</v>
      </c>
      <c r="Q94" s="12">
        <f>IF(F94='Datos adicionales'!$B$63,'Análisis de medidas'!$E$94,0)</f>
        <v>0</v>
      </c>
      <c r="R94" s="68">
        <f t="shared" si="7"/>
        <v>0.3</v>
      </c>
      <c r="S94" s="68">
        <f t="shared" si="8"/>
        <v>0.15</v>
      </c>
      <c r="T94" s="68">
        <f t="shared" si="9"/>
        <v>0.15</v>
      </c>
      <c r="U94" s="68">
        <f t="shared" si="10"/>
        <v>0.4</v>
      </c>
      <c r="V94" s="12">
        <f t="shared" si="11"/>
        <v>0</v>
      </c>
      <c r="W94" s="12">
        <f>RANK(V94,$V$19:$V$109)+COUNTIF($V$19:V94,V94)-1</f>
        <v>76</v>
      </c>
    </row>
    <row r="95" spans="2:23" s="69" customFormat="1" x14ac:dyDescent="0.25">
      <c r="B95" s="153"/>
      <c r="C95" s="156"/>
      <c r="D95" s="156"/>
      <c r="E95" s="156"/>
      <c r="F95" s="89"/>
      <c r="G95" s="90"/>
      <c r="H95" s="90"/>
      <c r="I95" s="90"/>
      <c r="J95" s="90"/>
      <c r="K95" s="90"/>
      <c r="L95" s="25">
        <f t="shared" si="6"/>
        <v>0</v>
      </c>
      <c r="N95" s="12">
        <f>IF(F95='Datos adicionales'!$B$63,'Análisis de medidas'!G95,0)</f>
        <v>0</v>
      </c>
      <c r="O95" s="12">
        <f>IF(F95='Datos adicionales'!$B$63,$C$94,0)</f>
        <v>0</v>
      </c>
      <c r="P95" s="12">
        <f>IF(F95='Datos adicionales'!$B$63,'Análisis de medidas'!$D$94,0)</f>
        <v>0</v>
      </c>
      <c r="Q95" s="12">
        <f>IF(F95='Datos adicionales'!$B$63,'Análisis de medidas'!$E$94,0)</f>
        <v>0</v>
      </c>
      <c r="R95" s="68">
        <f t="shared" si="7"/>
        <v>0.3</v>
      </c>
      <c r="S95" s="68">
        <f t="shared" si="8"/>
        <v>0.15</v>
      </c>
      <c r="T95" s="68">
        <f t="shared" si="9"/>
        <v>0.15</v>
      </c>
      <c r="U95" s="68">
        <f t="shared" si="10"/>
        <v>0.4</v>
      </c>
      <c r="V95" s="12">
        <f t="shared" si="11"/>
        <v>0</v>
      </c>
      <c r="W95" s="12">
        <f>RANK(V95,$V$19:$V$109)+COUNTIF($V$19:V95,V95)-1</f>
        <v>77</v>
      </c>
    </row>
    <row r="96" spans="2:23" s="69" customFormat="1" x14ac:dyDescent="0.25">
      <c r="B96" s="154"/>
      <c r="C96" s="157"/>
      <c r="D96" s="157"/>
      <c r="E96" s="157"/>
      <c r="F96" s="89"/>
      <c r="G96" s="90"/>
      <c r="H96" s="90"/>
      <c r="I96" s="90"/>
      <c r="J96" s="90"/>
      <c r="K96" s="90"/>
      <c r="L96" s="25">
        <f t="shared" si="6"/>
        <v>0</v>
      </c>
      <c r="N96" s="12">
        <f>IF(F96='Datos adicionales'!$B$63,'Análisis de medidas'!G96,0)</f>
        <v>0</v>
      </c>
      <c r="O96" s="12">
        <f>IF(F96='Datos adicionales'!$B$63,$C$94,0)</f>
        <v>0</v>
      </c>
      <c r="P96" s="12">
        <f>IF(F96='Datos adicionales'!$B$63,'Análisis de medidas'!$D$94,0)</f>
        <v>0</v>
      </c>
      <c r="Q96" s="12">
        <f>IF(F96='Datos adicionales'!$B$63,'Análisis de medidas'!$E$94,0)</f>
        <v>0</v>
      </c>
      <c r="R96" s="68">
        <f t="shared" si="7"/>
        <v>0.3</v>
      </c>
      <c r="S96" s="68">
        <f t="shared" si="8"/>
        <v>0.15</v>
      </c>
      <c r="T96" s="68">
        <f t="shared" si="9"/>
        <v>0.15</v>
      </c>
      <c r="U96" s="68">
        <f t="shared" si="10"/>
        <v>0.4</v>
      </c>
      <c r="V96" s="12">
        <f t="shared" si="11"/>
        <v>0</v>
      </c>
      <c r="W96" s="12">
        <f>RANK(V96,$V$19:$V$109)+COUNTIF($V$19:V96,V96)-1</f>
        <v>78</v>
      </c>
    </row>
    <row r="97" spans="2:23" s="69" customFormat="1" x14ac:dyDescent="0.25">
      <c r="B97" s="152">
        <v>27</v>
      </c>
      <c r="C97" s="155">
        <f>'Resultados riesgos'!C31</f>
        <v>0</v>
      </c>
      <c r="D97" s="155">
        <f>'Resultados riesgos'!D31</f>
        <v>0</v>
      </c>
      <c r="E97" s="155" t="e">
        <f>'Resultados riesgos'!I31</f>
        <v>#N/A</v>
      </c>
      <c r="F97" s="89"/>
      <c r="G97" s="90"/>
      <c r="H97" s="90"/>
      <c r="I97" s="90"/>
      <c r="J97" s="90"/>
      <c r="K97" s="90"/>
      <c r="L97" s="25">
        <f t="shared" si="6"/>
        <v>0</v>
      </c>
      <c r="N97" s="12">
        <f>IF(F97='Datos adicionales'!$B$63,'Análisis de medidas'!G97,0)</f>
        <v>0</v>
      </c>
      <c r="O97" s="12">
        <f>IF(F97='Datos adicionales'!$B$63,$C$97,0)</f>
        <v>0</v>
      </c>
      <c r="P97" s="12">
        <f>IF(F97='Datos adicionales'!$B$63,'Análisis de medidas'!$D$97,0)</f>
        <v>0</v>
      </c>
      <c r="Q97" s="12">
        <f>IF(F97='Datos adicionales'!$B$63,'Análisis de medidas'!$E$97,0)</f>
        <v>0</v>
      </c>
      <c r="R97" s="68">
        <f t="shared" si="7"/>
        <v>0.3</v>
      </c>
      <c r="S97" s="68">
        <f t="shared" si="8"/>
        <v>0.15</v>
      </c>
      <c r="T97" s="68">
        <f t="shared" si="9"/>
        <v>0.15</v>
      </c>
      <c r="U97" s="68">
        <f t="shared" si="10"/>
        <v>0.4</v>
      </c>
      <c r="V97" s="12">
        <f t="shared" si="11"/>
        <v>0</v>
      </c>
      <c r="W97" s="12">
        <f>RANK(V97,$V$19:$V$109)+COUNTIF($V$19:V97,V97)-1</f>
        <v>79</v>
      </c>
    </row>
    <row r="98" spans="2:23" s="69" customFormat="1" x14ac:dyDescent="0.25">
      <c r="B98" s="153"/>
      <c r="C98" s="156"/>
      <c r="D98" s="156"/>
      <c r="E98" s="156"/>
      <c r="F98" s="89"/>
      <c r="G98" s="90"/>
      <c r="H98" s="90"/>
      <c r="I98" s="90"/>
      <c r="J98" s="90"/>
      <c r="K98" s="90"/>
      <c r="L98" s="25">
        <f t="shared" si="6"/>
        <v>0</v>
      </c>
      <c r="N98" s="12">
        <f>IF(F98='Datos adicionales'!$B$63,'Análisis de medidas'!G98,0)</f>
        <v>0</v>
      </c>
      <c r="O98" s="12">
        <f>IF(F98='Datos adicionales'!$B$63,$C$97,0)</f>
        <v>0</v>
      </c>
      <c r="P98" s="12">
        <f>IF(F98='Datos adicionales'!$B$63,'Análisis de medidas'!$D$97,0)</f>
        <v>0</v>
      </c>
      <c r="Q98" s="12">
        <f>IF(F98='Datos adicionales'!$B$63,'Análisis de medidas'!$E$97,0)</f>
        <v>0</v>
      </c>
      <c r="R98" s="68">
        <f t="shared" si="7"/>
        <v>0.3</v>
      </c>
      <c r="S98" s="68">
        <f t="shared" si="8"/>
        <v>0.15</v>
      </c>
      <c r="T98" s="68">
        <f t="shared" si="9"/>
        <v>0.15</v>
      </c>
      <c r="U98" s="68">
        <f t="shared" si="10"/>
        <v>0.4</v>
      </c>
      <c r="V98" s="12">
        <f t="shared" si="11"/>
        <v>0</v>
      </c>
      <c r="W98" s="12">
        <f>RANK(V98,$V$19:$V$109)+COUNTIF($V$19:V98,V98)-1</f>
        <v>80</v>
      </c>
    </row>
    <row r="99" spans="2:23" s="69" customFormat="1" x14ac:dyDescent="0.25">
      <c r="B99" s="154"/>
      <c r="C99" s="157"/>
      <c r="D99" s="157"/>
      <c r="E99" s="157"/>
      <c r="F99" s="89"/>
      <c r="G99" s="90"/>
      <c r="H99" s="90"/>
      <c r="I99" s="90"/>
      <c r="J99" s="90"/>
      <c r="K99" s="90"/>
      <c r="L99" s="25">
        <f t="shared" si="6"/>
        <v>0</v>
      </c>
      <c r="N99" s="12">
        <f>IF(F99='Datos adicionales'!$B$63,'Análisis de medidas'!G99,0)</f>
        <v>0</v>
      </c>
      <c r="O99" s="12">
        <f>IF(F99='Datos adicionales'!$B$63,$C$97,0)</f>
        <v>0</v>
      </c>
      <c r="P99" s="12">
        <f>IF(F99='Datos adicionales'!$B$63,'Análisis de medidas'!$D$97,0)</f>
        <v>0</v>
      </c>
      <c r="Q99" s="12">
        <f>IF(F99='Datos adicionales'!$B$63,'Análisis de medidas'!$E$97,0)</f>
        <v>0</v>
      </c>
      <c r="R99" s="68">
        <f t="shared" si="7"/>
        <v>0.3</v>
      </c>
      <c r="S99" s="68">
        <f t="shared" si="8"/>
        <v>0.15</v>
      </c>
      <c r="T99" s="68">
        <f t="shared" si="9"/>
        <v>0.15</v>
      </c>
      <c r="U99" s="68">
        <f t="shared" si="10"/>
        <v>0.4</v>
      </c>
      <c r="V99" s="12">
        <f t="shared" si="11"/>
        <v>0</v>
      </c>
      <c r="W99" s="12">
        <f>RANK(V99,$V$19:$V$109)+COUNTIF($V$19:V99,V99)-1</f>
        <v>81</v>
      </c>
    </row>
    <row r="100" spans="2:23" s="69" customFormat="1" x14ac:dyDescent="0.25">
      <c r="B100" s="152">
        <v>28</v>
      </c>
      <c r="C100" s="155">
        <f>'Resultados riesgos'!C32</f>
        <v>0</v>
      </c>
      <c r="D100" s="155">
        <f>'Resultados riesgos'!D32</f>
        <v>0</v>
      </c>
      <c r="E100" s="155" t="e">
        <f>'Resultados riesgos'!I32</f>
        <v>#N/A</v>
      </c>
      <c r="F100" s="89"/>
      <c r="G100" s="90"/>
      <c r="H100" s="90"/>
      <c r="I100" s="90"/>
      <c r="J100" s="90"/>
      <c r="K100" s="90"/>
      <c r="L100" s="25">
        <f t="shared" si="6"/>
        <v>0</v>
      </c>
      <c r="N100" s="12">
        <f>IF(F100='Datos adicionales'!$B$63,'Análisis de medidas'!G100,0)</f>
        <v>0</v>
      </c>
      <c r="O100" s="12">
        <f>IF(F100='Datos adicionales'!$B$63,$C$100,0)</f>
        <v>0</v>
      </c>
      <c r="P100" s="12">
        <f>IF(F100='Datos adicionales'!$B$63,'Análisis de medidas'!$D$100,0)</f>
        <v>0</v>
      </c>
      <c r="Q100" s="12">
        <f>IF(F100='Datos adicionales'!$B$63,'Análisis de medidas'!$E$100,0)</f>
        <v>0</v>
      </c>
      <c r="R100" s="68">
        <f t="shared" si="7"/>
        <v>0.3</v>
      </c>
      <c r="S100" s="68">
        <f t="shared" si="8"/>
        <v>0.15</v>
      </c>
      <c r="T100" s="68">
        <f t="shared" si="9"/>
        <v>0.15</v>
      </c>
      <c r="U100" s="68">
        <f t="shared" si="10"/>
        <v>0.4</v>
      </c>
      <c r="V100" s="12">
        <f t="shared" si="11"/>
        <v>0</v>
      </c>
      <c r="W100" s="12">
        <f>RANK(V100,$V$19:$V$109)+COUNTIF($V$19:V100,V100)-1</f>
        <v>82</v>
      </c>
    </row>
    <row r="101" spans="2:23" s="69" customFormat="1" x14ac:dyDescent="0.25">
      <c r="B101" s="153"/>
      <c r="C101" s="156"/>
      <c r="D101" s="156"/>
      <c r="E101" s="156"/>
      <c r="F101" s="89"/>
      <c r="G101" s="90"/>
      <c r="H101" s="90"/>
      <c r="I101" s="90"/>
      <c r="J101" s="90"/>
      <c r="K101" s="90"/>
      <c r="L101" s="25">
        <f t="shared" si="6"/>
        <v>0</v>
      </c>
      <c r="N101" s="12">
        <f>IF(F101='Datos adicionales'!$B$63,'Análisis de medidas'!G101,0)</f>
        <v>0</v>
      </c>
      <c r="O101" s="12">
        <f>IF(F101='Datos adicionales'!$B$63,$C$100,0)</f>
        <v>0</v>
      </c>
      <c r="P101" s="12">
        <f>IF(F101='Datos adicionales'!$B$63,'Análisis de medidas'!$D$100,0)</f>
        <v>0</v>
      </c>
      <c r="Q101" s="12">
        <f>IF(F101='Datos adicionales'!$B$63,'Análisis de medidas'!$E$100,0)</f>
        <v>0</v>
      </c>
      <c r="R101" s="68">
        <f t="shared" si="7"/>
        <v>0.3</v>
      </c>
      <c r="S101" s="68">
        <f t="shared" si="8"/>
        <v>0.15</v>
      </c>
      <c r="T101" s="68">
        <f t="shared" si="9"/>
        <v>0.15</v>
      </c>
      <c r="U101" s="68">
        <f t="shared" si="10"/>
        <v>0.4</v>
      </c>
      <c r="V101" s="12">
        <f t="shared" si="11"/>
        <v>0</v>
      </c>
      <c r="W101" s="12">
        <f>RANK(V101,$V$19:$V$109)+COUNTIF($V$19:V101,V101)-1</f>
        <v>83</v>
      </c>
    </row>
    <row r="102" spans="2:23" s="69" customFormat="1" x14ac:dyDescent="0.25">
      <c r="B102" s="154"/>
      <c r="C102" s="157"/>
      <c r="D102" s="157"/>
      <c r="E102" s="157"/>
      <c r="F102" s="89"/>
      <c r="G102" s="90"/>
      <c r="H102" s="90"/>
      <c r="I102" s="90"/>
      <c r="J102" s="90"/>
      <c r="K102" s="90"/>
      <c r="L102" s="25">
        <f t="shared" si="6"/>
        <v>0</v>
      </c>
      <c r="N102" s="12">
        <f>IF(F102='Datos adicionales'!$B$63,'Análisis de medidas'!G102,0)</f>
        <v>0</v>
      </c>
      <c r="O102" s="12">
        <f>IF(F102='Datos adicionales'!$B$63,$C$100,0)</f>
        <v>0</v>
      </c>
      <c r="P102" s="12">
        <f>IF(F102='Datos adicionales'!$B$63,'Análisis de medidas'!$D$100,0)</f>
        <v>0</v>
      </c>
      <c r="Q102" s="12">
        <f>IF(F102='Datos adicionales'!$B$63,'Análisis de medidas'!$E$100,0)</f>
        <v>0</v>
      </c>
      <c r="R102" s="68">
        <f t="shared" si="7"/>
        <v>0.3</v>
      </c>
      <c r="S102" s="68">
        <f t="shared" si="8"/>
        <v>0.15</v>
      </c>
      <c r="T102" s="68">
        <f t="shared" si="9"/>
        <v>0.15</v>
      </c>
      <c r="U102" s="68">
        <f t="shared" si="10"/>
        <v>0.4</v>
      </c>
      <c r="V102" s="12">
        <f t="shared" si="11"/>
        <v>0</v>
      </c>
      <c r="W102" s="12">
        <f>RANK(V102,$V$19:$V$109)+COUNTIF($V$19:V102,V102)-1</f>
        <v>84</v>
      </c>
    </row>
    <row r="103" spans="2:23" s="69" customFormat="1" x14ac:dyDescent="0.25">
      <c r="B103" s="152">
        <v>29</v>
      </c>
      <c r="C103" s="155">
        <f>'Resultados riesgos'!C33</f>
        <v>0</v>
      </c>
      <c r="D103" s="155">
        <f>'Resultados riesgos'!D33</f>
        <v>0</v>
      </c>
      <c r="E103" s="155" t="e">
        <f>'Resultados riesgos'!I33</f>
        <v>#N/A</v>
      </c>
      <c r="F103" s="89"/>
      <c r="G103" s="90"/>
      <c r="H103" s="90"/>
      <c r="I103" s="90"/>
      <c r="J103" s="90"/>
      <c r="K103" s="90"/>
      <c r="L103" s="25">
        <f t="shared" si="6"/>
        <v>0</v>
      </c>
      <c r="N103" s="12">
        <f>IF(F103='Datos adicionales'!$B$63,'Análisis de medidas'!G103,0)</f>
        <v>0</v>
      </c>
      <c r="O103" s="12">
        <f>IF(F103='Datos adicionales'!$B$63,$C$103,0)</f>
        <v>0</v>
      </c>
      <c r="P103" s="12">
        <f>IF(F103='Datos adicionales'!$B$63,'Análisis de medidas'!$D$103,0)</f>
        <v>0</v>
      </c>
      <c r="Q103" s="12">
        <f>IF(F103='Datos adicionales'!$B$63,'Análisis de medidas'!$E$103,0)</f>
        <v>0</v>
      </c>
      <c r="R103" s="68">
        <f t="shared" si="7"/>
        <v>0.3</v>
      </c>
      <c r="S103" s="68">
        <f t="shared" si="8"/>
        <v>0.15</v>
      </c>
      <c r="T103" s="68">
        <f t="shared" si="9"/>
        <v>0.15</v>
      </c>
      <c r="U103" s="68">
        <f t="shared" si="10"/>
        <v>0.4</v>
      </c>
      <c r="V103" s="12">
        <f t="shared" si="11"/>
        <v>0</v>
      </c>
      <c r="W103" s="12">
        <f>RANK(V103,$V$19:$V$109)+COUNTIF($V$19:V103,V103)-1</f>
        <v>85</v>
      </c>
    </row>
    <row r="104" spans="2:23" s="69" customFormat="1" x14ac:dyDescent="0.25">
      <c r="B104" s="153"/>
      <c r="C104" s="156"/>
      <c r="D104" s="156"/>
      <c r="E104" s="156"/>
      <c r="F104" s="89"/>
      <c r="G104" s="90"/>
      <c r="H104" s="90"/>
      <c r="I104" s="90"/>
      <c r="J104" s="90"/>
      <c r="K104" s="90"/>
      <c r="L104" s="25">
        <f t="shared" si="6"/>
        <v>0</v>
      </c>
      <c r="N104" s="12">
        <f>IF(F104='Datos adicionales'!$B$63,'Análisis de medidas'!G104,0)</f>
        <v>0</v>
      </c>
      <c r="O104" s="12">
        <f>IF(F104='Datos adicionales'!$B$63,$C$103,0)</f>
        <v>0</v>
      </c>
      <c r="P104" s="12">
        <f>IF(F104='Datos adicionales'!$B$63,'Análisis de medidas'!$D$103,0)</f>
        <v>0</v>
      </c>
      <c r="Q104" s="12">
        <f>IF(F104='Datos adicionales'!$B$63,'Análisis de medidas'!$E$103,0)</f>
        <v>0</v>
      </c>
      <c r="R104" s="68">
        <f t="shared" si="7"/>
        <v>0.3</v>
      </c>
      <c r="S104" s="68">
        <f t="shared" si="8"/>
        <v>0.15</v>
      </c>
      <c r="T104" s="68">
        <f t="shared" si="9"/>
        <v>0.15</v>
      </c>
      <c r="U104" s="68">
        <f t="shared" si="10"/>
        <v>0.4</v>
      </c>
      <c r="V104" s="12">
        <f t="shared" si="11"/>
        <v>0</v>
      </c>
      <c r="W104" s="12">
        <f>RANK(V104,$V$19:$V$109)+COUNTIF($V$19:V104,V104)-1</f>
        <v>86</v>
      </c>
    </row>
    <row r="105" spans="2:23" s="69" customFormat="1" x14ac:dyDescent="0.25">
      <c r="B105" s="154"/>
      <c r="C105" s="157"/>
      <c r="D105" s="157"/>
      <c r="E105" s="157"/>
      <c r="F105" s="89"/>
      <c r="G105" s="90"/>
      <c r="H105" s="90"/>
      <c r="I105" s="90"/>
      <c r="J105" s="90"/>
      <c r="K105" s="90"/>
      <c r="L105" s="25">
        <f t="shared" si="6"/>
        <v>0</v>
      </c>
      <c r="N105" s="12">
        <f>IF(F105='Datos adicionales'!$B$63,'Análisis de medidas'!G105,0)</f>
        <v>0</v>
      </c>
      <c r="O105" s="12">
        <f>IF(F105='Datos adicionales'!$B$63,$C$103,0)</f>
        <v>0</v>
      </c>
      <c r="P105" s="12">
        <f>IF(F105='Datos adicionales'!$B$63,'Análisis de medidas'!$D$103,0)</f>
        <v>0</v>
      </c>
      <c r="Q105" s="12">
        <f>IF(F105='Datos adicionales'!$B$63,'Análisis de medidas'!$E$103,0)</f>
        <v>0</v>
      </c>
      <c r="R105" s="68">
        <f t="shared" si="7"/>
        <v>0.3</v>
      </c>
      <c r="S105" s="68">
        <f t="shared" si="8"/>
        <v>0.15</v>
      </c>
      <c r="T105" s="68">
        <f t="shared" si="9"/>
        <v>0.15</v>
      </c>
      <c r="U105" s="68">
        <f t="shared" si="10"/>
        <v>0.4</v>
      </c>
      <c r="V105" s="12">
        <f t="shared" si="11"/>
        <v>0</v>
      </c>
      <c r="W105" s="12">
        <f>RANK(V105,$V$19:$V$109)+COUNTIF($V$19:V105,V105)-1</f>
        <v>87</v>
      </c>
    </row>
    <row r="106" spans="2:23" s="69" customFormat="1" x14ac:dyDescent="0.25">
      <c r="B106" s="146">
        <v>30</v>
      </c>
      <c r="C106" s="149">
        <f>'Resultados riesgos'!C34</f>
        <v>0</v>
      </c>
      <c r="D106" s="149">
        <f>'Resultados riesgos'!D34</f>
        <v>0</v>
      </c>
      <c r="E106" s="149" t="e">
        <f>'Resultados riesgos'!I34</f>
        <v>#N/A</v>
      </c>
      <c r="F106" s="89"/>
      <c r="G106" s="90"/>
      <c r="H106" s="90"/>
      <c r="I106" s="90"/>
      <c r="J106" s="90"/>
      <c r="K106" s="90"/>
      <c r="L106" s="102">
        <f t="shared" si="6"/>
        <v>0</v>
      </c>
      <c r="N106" s="12">
        <f>IF(F106='Datos adicionales'!$B$63,'Análisis de medidas'!G106,0)</f>
        <v>0</v>
      </c>
      <c r="O106" s="12">
        <f>IF(F106='Datos adicionales'!$B$63,$C$106,0)</f>
        <v>0</v>
      </c>
      <c r="P106" s="12">
        <f>IF(F106='Datos adicionales'!$B$63,'Análisis de medidas'!$D$106,0)</f>
        <v>0</v>
      </c>
      <c r="Q106" s="12">
        <f>IF(F106='Datos adicionales'!$B$63,'Análisis de medidas'!$E$106,0)</f>
        <v>0</v>
      </c>
      <c r="R106" s="68">
        <f t="shared" si="7"/>
        <v>0.3</v>
      </c>
      <c r="S106" s="68">
        <f t="shared" si="8"/>
        <v>0.15</v>
      </c>
      <c r="T106" s="68">
        <f t="shared" si="9"/>
        <v>0.15</v>
      </c>
      <c r="U106" s="68">
        <f t="shared" si="10"/>
        <v>0.4</v>
      </c>
      <c r="V106" s="12">
        <f t="shared" si="11"/>
        <v>0</v>
      </c>
      <c r="W106" s="12">
        <f>RANK(V106,$V$19:$V$109)+COUNTIF($V$19:V106,V106)-1</f>
        <v>88</v>
      </c>
    </row>
    <row r="107" spans="2:23" s="69" customFormat="1" x14ac:dyDescent="0.25">
      <c r="B107" s="147"/>
      <c r="C107" s="150"/>
      <c r="D107" s="150"/>
      <c r="E107" s="150"/>
      <c r="F107" s="89"/>
      <c r="G107" s="90"/>
      <c r="H107" s="90"/>
      <c r="I107" s="90"/>
      <c r="J107" s="90"/>
      <c r="K107" s="90"/>
      <c r="L107" s="102">
        <f t="shared" si="6"/>
        <v>0</v>
      </c>
      <c r="N107" s="12">
        <f>IF(F107='Datos adicionales'!$B$63,'Análisis de medidas'!G107,0)</f>
        <v>0</v>
      </c>
      <c r="O107" s="12">
        <f>IF(F107='Datos adicionales'!$B$63,$C$106,0)</f>
        <v>0</v>
      </c>
      <c r="P107" s="12">
        <f>IF(F107='Datos adicionales'!$B$63,'Análisis de medidas'!$D$106,0)</f>
        <v>0</v>
      </c>
      <c r="Q107" s="12">
        <f>IF(F107='Datos adicionales'!$B$63,'Análisis de medidas'!$E$106,0)</f>
        <v>0</v>
      </c>
      <c r="R107" s="68">
        <f t="shared" si="7"/>
        <v>0.3</v>
      </c>
      <c r="S107" s="68">
        <f t="shared" si="8"/>
        <v>0.15</v>
      </c>
      <c r="T107" s="68">
        <f t="shared" si="9"/>
        <v>0.15</v>
      </c>
      <c r="U107" s="68">
        <f t="shared" si="10"/>
        <v>0.4</v>
      </c>
      <c r="V107" s="12">
        <f t="shared" si="11"/>
        <v>0</v>
      </c>
      <c r="W107" s="12">
        <f>RANK(V107,$V$19:$V$109)+COUNTIF($V$19:V107,V107)-1</f>
        <v>89</v>
      </c>
    </row>
    <row r="108" spans="2:23" s="69" customFormat="1" x14ac:dyDescent="0.25">
      <c r="B108" s="148"/>
      <c r="C108" s="151"/>
      <c r="D108" s="151"/>
      <c r="E108" s="151"/>
      <c r="F108" s="89"/>
      <c r="G108" s="90"/>
      <c r="H108" s="90"/>
      <c r="I108" s="90"/>
      <c r="J108" s="90"/>
      <c r="K108" s="90"/>
      <c r="L108" s="102">
        <f t="shared" si="6"/>
        <v>0</v>
      </c>
      <c r="N108" s="12">
        <f>IF(F108='Datos adicionales'!$B$63,'Análisis de medidas'!G108,0)</f>
        <v>0</v>
      </c>
      <c r="O108" s="12">
        <f>IF(F108='Datos adicionales'!$B$63,$C$106,0)</f>
        <v>0</v>
      </c>
      <c r="P108" s="12">
        <f>IF(F108='Datos adicionales'!$B$63,'Análisis de medidas'!$D$106,0)</f>
        <v>0</v>
      </c>
      <c r="Q108" s="12">
        <f>IF(F108='Datos adicionales'!$B$63,'Análisis de medidas'!$E$106,0)</f>
        <v>0</v>
      </c>
      <c r="R108" s="68">
        <f t="shared" si="7"/>
        <v>0.3</v>
      </c>
      <c r="S108" s="68">
        <f t="shared" si="8"/>
        <v>0.15</v>
      </c>
      <c r="T108" s="68">
        <f t="shared" si="9"/>
        <v>0.15</v>
      </c>
      <c r="U108" s="68">
        <f t="shared" si="10"/>
        <v>0.4</v>
      </c>
      <c r="V108" s="12">
        <f t="shared" si="11"/>
        <v>0</v>
      </c>
      <c r="W108" s="12">
        <f>RANK(V108,$V$19:$V$109)+COUNTIF($V$19:V108,V108)-1</f>
        <v>90</v>
      </c>
    </row>
    <row r="109" spans="2:23" x14ac:dyDescent="0.25">
      <c r="B109" s="22" t="s">
        <v>110</v>
      </c>
      <c r="C109" s="12"/>
      <c r="D109" s="12"/>
      <c r="E109" s="12"/>
      <c r="F109" s="12"/>
      <c r="G109" s="12"/>
      <c r="H109" s="12"/>
      <c r="I109" s="12"/>
      <c r="J109" s="12"/>
      <c r="K109" s="12"/>
      <c r="L109" s="12"/>
      <c r="N109" s="12"/>
      <c r="O109" s="12"/>
      <c r="P109" s="12"/>
      <c r="Q109" s="12"/>
      <c r="R109" s="12"/>
      <c r="S109" s="12"/>
      <c r="T109" s="12"/>
      <c r="U109" s="12"/>
      <c r="V109" s="12"/>
      <c r="W109" s="12"/>
    </row>
  </sheetData>
  <sheetProtection insertRows="0"/>
  <mergeCells count="148">
    <mergeCell ref="B25:B27"/>
    <mergeCell ref="C25:C27"/>
    <mergeCell ref="D25:D27"/>
    <mergeCell ref="E25:E27"/>
    <mergeCell ref="B19:B21"/>
    <mergeCell ref="C19:C21"/>
    <mergeCell ref="D19:D21"/>
    <mergeCell ref="E19:E21"/>
    <mergeCell ref="B15:B18"/>
    <mergeCell ref="C15:C18"/>
    <mergeCell ref="D15:D18"/>
    <mergeCell ref="E15:E18"/>
    <mergeCell ref="B22:B24"/>
    <mergeCell ref="C22:C24"/>
    <mergeCell ref="D22:D24"/>
    <mergeCell ref="E22:E24"/>
    <mergeCell ref="B34:B36"/>
    <mergeCell ref="C34:C36"/>
    <mergeCell ref="D34:D36"/>
    <mergeCell ref="E34:E36"/>
    <mergeCell ref="B37:B39"/>
    <mergeCell ref="C37:C39"/>
    <mergeCell ref="D37:D39"/>
    <mergeCell ref="E37:E39"/>
    <mergeCell ref="B28:B30"/>
    <mergeCell ref="C28:C30"/>
    <mergeCell ref="D28:D30"/>
    <mergeCell ref="E28:E30"/>
    <mergeCell ref="B31:B33"/>
    <mergeCell ref="C31:C33"/>
    <mergeCell ref="D31:D33"/>
    <mergeCell ref="E31:E33"/>
    <mergeCell ref="B46:B48"/>
    <mergeCell ref="C46:C48"/>
    <mergeCell ref="D46:D48"/>
    <mergeCell ref="E46:E48"/>
    <mergeCell ref="B49:B51"/>
    <mergeCell ref="C49:C51"/>
    <mergeCell ref="D49:D51"/>
    <mergeCell ref="E49:E51"/>
    <mergeCell ref="B40:B42"/>
    <mergeCell ref="C40:C42"/>
    <mergeCell ref="D40:D42"/>
    <mergeCell ref="E40:E42"/>
    <mergeCell ref="B43:B45"/>
    <mergeCell ref="C43:C45"/>
    <mergeCell ref="D43:D45"/>
    <mergeCell ref="E43:E45"/>
    <mergeCell ref="B58:B60"/>
    <mergeCell ref="C58:C60"/>
    <mergeCell ref="D58:D60"/>
    <mergeCell ref="E58:E60"/>
    <mergeCell ref="B61:B63"/>
    <mergeCell ref="C61:C63"/>
    <mergeCell ref="D61:D63"/>
    <mergeCell ref="E61:E63"/>
    <mergeCell ref="B52:B54"/>
    <mergeCell ref="C52:C54"/>
    <mergeCell ref="D52:D54"/>
    <mergeCell ref="E52:E54"/>
    <mergeCell ref="B55:B57"/>
    <mergeCell ref="C55:C57"/>
    <mergeCell ref="D55:D57"/>
    <mergeCell ref="E55:E57"/>
    <mergeCell ref="B70:B72"/>
    <mergeCell ref="C70:C72"/>
    <mergeCell ref="D70:D72"/>
    <mergeCell ref="E70:E72"/>
    <mergeCell ref="B73:B75"/>
    <mergeCell ref="C73:C75"/>
    <mergeCell ref="D73:D75"/>
    <mergeCell ref="E73:E75"/>
    <mergeCell ref="B64:B66"/>
    <mergeCell ref="C64:C66"/>
    <mergeCell ref="D64:D66"/>
    <mergeCell ref="E64:E66"/>
    <mergeCell ref="B67:B69"/>
    <mergeCell ref="C67:C69"/>
    <mergeCell ref="D67:D69"/>
    <mergeCell ref="E67:E69"/>
    <mergeCell ref="B82:B84"/>
    <mergeCell ref="C82:C84"/>
    <mergeCell ref="D82:D84"/>
    <mergeCell ref="E82:E84"/>
    <mergeCell ref="B85:B87"/>
    <mergeCell ref="C85:C87"/>
    <mergeCell ref="D85:D87"/>
    <mergeCell ref="E85:E87"/>
    <mergeCell ref="B76:B78"/>
    <mergeCell ref="C76:C78"/>
    <mergeCell ref="D76:D78"/>
    <mergeCell ref="E76:E78"/>
    <mergeCell ref="B79:B81"/>
    <mergeCell ref="C79:C81"/>
    <mergeCell ref="D79:D81"/>
    <mergeCell ref="E79:E81"/>
    <mergeCell ref="B94:B96"/>
    <mergeCell ref="C94:C96"/>
    <mergeCell ref="D94:D96"/>
    <mergeCell ref="E94:E96"/>
    <mergeCell ref="B97:B99"/>
    <mergeCell ref="C97:C99"/>
    <mergeCell ref="D97:D99"/>
    <mergeCell ref="E97:E99"/>
    <mergeCell ref="B88:B90"/>
    <mergeCell ref="C88:C90"/>
    <mergeCell ref="D88:D90"/>
    <mergeCell ref="E88:E90"/>
    <mergeCell ref="B91:B93"/>
    <mergeCell ref="C91:C93"/>
    <mergeCell ref="D91:D93"/>
    <mergeCell ref="E91:E93"/>
    <mergeCell ref="B106:B108"/>
    <mergeCell ref="C106:C108"/>
    <mergeCell ref="D106:D108"/>
    <mergeCell ref="E106:E108"/>
    <mergeCell ref="B100:B102"/>
    <mergeCell ref="C100:C102"/>
    <mergeCell ref="D100:D102"/>
    <mergeCell ref="E100:E102"/>
    <mergeCell ref="B103:B105"/>
    <mergeCell ref="C103:C105"/>
    <mergeCell ref="D103:D105"/>
    <mergeCell ref="E103:E105"/>
    <mergeCell ref="R16:R18"/>
    <mergeCell ref="S16:S18"/>
    <mergeCell ref="T16:T18"/>
    <mergeCell ref="U16:U18"/>
    <mergeCell ref="V16:V18"/>
    <mergeCell ref="W16:W18"/>
    <mergeCell ref="L16:L18"/>
    <mergeCell ref="H17:K17"/>
    <mergeCell ref="B4:K4"/>
    <mergeCell ref="B5:K5"/>
    <mergeCell ref="B6:K6"/>
    <mergeCell ref="B7:K7"/>
    <mergeCell ref="B9:K9"/>
    <mergeCell ref="B8:K8"/>
    <mergeCell ref="B10:K10"/>
    <mergeCell ref="B12:K12"/>
    <mergeCell ref="B11:K11"/>
    <mergeCell ref="F15:F18"/>
    <mergeCell ref="G15:G18"/>
    <mergeCell ref="N15:N18"/>
    <mergeCell ref="O15:O18"/>
    <mergeCell ref="H15:K15"/>
    <mergeCell ref="P15:P18"/>
    <mergeCell ref="Q15:Q18"/>
  </mergeCells>
  <conditionalFormatting sqref="F19:K108">
    <cfRule type="expression" dxfId="6" priority="1">
      <formula>$F19="Sí"</formula>
    </cfRule>
  </conditionalFormatting>
  <hyperlinks>
    <hyperlink ref="G15:G16" location="'Compendio de medidas'!A1" display="Medidas (ver compendio de medidas)"/>
    <hyperlink ref="H15:K15" location="Tablas!A1" display="Variables (puntuación de 1 a 5) Tabla 6"/>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'Datos adicionales'!$B$63:$B$64</xm:f>
          </x14:formula1>
          <xm:sqref>F19:F108</xm:sqref>
        </x14:dataValidation>
        <x14:dataValidation type="list" allowBlank="1" showInputMessage="1" showErrorMessage="1">
          <x14:formula1>
            <xm:f>'Datos adicionales'!$C$63:$C$67</xm:f>
          </x14:formula1>
          <xm:sqref>H19:K108</xm:sqref>
        </x14:dataValidation>
        <x14:dataValidation type="list" allowBlank="1" showInputMessage="1" showErrorMessage="1">
          <x14:formula1>
            <xm:f>'Compendio de medidas'!$C$5:$C$45</xm:f>
          </x14:formula1>
          <xm:sqref>G19:G108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Introducción</vt:lpstr>
      <vt:lpstr>Datos generales</vt:lpstr>
      <vt:lpstr>Alcance y toma de datos</vt:lpstr>
      <vt:lpstr>Año horizonte</vt:lpstr>
      <vt:lpstr>Vulnerabilidad actual</vt:lpstr>
      <vt:lpstr>Proyecciones climáticas</vt:lpstr>
      <vt:lpstr>Análisis de riesgos</vt:lpstr>
      <vt:lpstr>Resultados riesgos</vt:lpstr>
      <vt:lpstr>Análisis de medidas</vt:lpstr>
      <vt:lpstr>Resultados medidas</vt:lpstr>
      <vt:lpstr>Compendio de medidas</vt:lpstr>
      <vt:lpstr>Tablas</vt:lpstr>
      <vt:lpstr>Datos adicionales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2019-04-12T07:05:29Z</dcterms:modified>
</cp:coreProperties>
</file>